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1st Qtr" sheetId="1" r:id="rId1"/>
    <sheet name="2nd Qtr" sheetId="2" r:id="rId2"/>
    <sheet name="3rd Qtr" sheetId="3" r:id="rId3"/>
    <sheet name="4th Qtr" sheetId="4" r:id="rId4"/>
    <sheet name="Total" sheetId="5" r:id="rId5"/>
    <sheet name="Sheet2" sheetId="6" r:id="rId6"/>
    <sheet name="Sheet3" sheetId="7" r:id="rId7"/>
  </sheets>
  <definedNames>
    <definedName name="_xlnm.Print_Titles" localSheetId="0">'1st Qtr'!$1:$6</definedName>
    <definedName name="_xlnm.Print_Titles" localSheetId="1">'2nd Qtr'!$1:$6</definedName>
    <definedName name="_xlnm.Print_Titles" localSheetId="2">'3rd Qtr'!$1:$6</definedName>
    <definedName name="_xlnm.Print_Titles" localSheetId="3">'4th Qtr'!$1:$6</definedName>
    <definedName name="_xlnm.Print_Titles" localSheetId="4">'Total'!$1:$6</definedName>
  </definedNames>
  <calcPr fullCalcOnLoad="1"/>
</workbook>
</file>

<file path=xl/sharedStrings.xml><?xml version="1.0" encoding="utf-8"?>
<sst xmlns="http://schemas.openxmlformats.org/spreadsheetml/2006/main" count="334" uniqueCount="69">
  <si>
    <t xml:space="preserve">ABC Company </t>
  </si>
  <si>
    <t>Statement of Revenue &amp; Expenses</t>
  </si>
  <si>
    <t>Fiscal Year 2010</t>
  </si>
  <si>
    <t>Receipts</t>
  </si>
  <si>
    <t>Cost of Goods Sold</t>
  </si>
  <si>
    <t xml:space="preserve">   Waste Disposal</t>
  </si>
  <si>
    <t xml:space="preserve">   Contracted Services</t>
  </si>
  <si>
    <t xml:space="preserve">   Insurance WC</t>
  </si>
  <si>
    <t xml:space="preserve">   Supplies-Chemical</t>
  </si>
  <si>
    <t xml:space="preserve">   Supplies-Cleaning</t>
  </si>
  <si>
    <t xml:space="preserve">   Lease Truck </t>
  </si>
  <si>
    <t xml:space="preserve">   Purchases</t>
  </si>
  <si>
    <t xml:space="preserve">      Total COGS</t>
  </si>
  <si>
    <t xml:space="preserve">   Labor</t>
  </si>
  <si>
    <t>Expenses</t>
  </si>
  <si>
    <t xml:space="preserve">   Salaries</t>
  </si>
  <si>
    <t xml:space="preserve">   Auto Expense</t>
  </si>
  <si>
    <t xml:space="preserve">   Bank Service Charges</t>
  </si>
  <si>
    <t xml:space="preserve">   Consulting</t>
  </si>
  <si>
    <t xml:space="preserve">   Contributions</t>
  </si>
  <si>
    <t xml:space="preserve">   Contract Labor</t>
  </si>
  <si>
    <t xml:space="preserve">   Convention &amp; Seminars</t>
  </si>
  <si>
    <t xml:space="preserve">   Dues &amp; Subscriptions</t>
  </si>
  <si>
    <t xml:space="preserve">   Gas and Oil</t>
  </si>
  <si>
    <t xml:space="preserve">   Insurance Auto</t>
  </si>
  <si>
    <t xml:space="preserve">   Interest</t>
  </si>
  <si>
    <t xml:space="preserve">   Legal &amp; Professional</t>
  </si>
  <si>
    <t xml:space="preserve">   Meals &amp; Entertainment</t>
  </si>
  <si>
    <t xml:space="preserve">   Miscellaneous</t>
  </si>
  <si>
    <t xml:space="preserve">   Office Supplies</t>
  </si>
  <si>
    <t xml:space="preserve">   Postage &amp; Delivery</t>
  </si>
  <si>
    <t xml:space="preserve">   Janitorial</t>
  </si>
  <si>
    <t xml:space="preserve">   Taxes &amp; Licenses</t>
  </si>
  <si>
    <t xml:space="preserve">    Taxes-Payroll</t>
  </si>
  <si>
    <t xml:space="preserve">   Telephone</t>
  </si>
  <si>
    <t xml:space="preserve">   Travel</t>
  </si>
  <si>
    <t xml:space="preserve">   Utilites</t>
  </si>
  <si>
    <t xml:space="preserve">      Total Expenses</t>
  </si>
  <si>
    <t>Net Income</t>
  </si>
  <si>
    <t>Jan</t>
  </si>
  <si>
    <t>Actual</t>
  </si>
  <si>
    <t xml:space="preserve">Jan </t>
  </si>
  <si>
    <t>Budget</t>
  </si>
  <si>
    <t xml:space="preserve">Feb </t>
  </si>
  <si>
    <t xml:space="preserve">Mar </t>
  </si>
  <si>
    <t>Mar</t>
  </si>
  <si>
    <t>1st Qtr</t>
  </si>
  <si>
    <t xml:space="preserve">   Repairs &amp; Maintenance </t>
  </si>
  <si>
    <t>Over</t>
  </si>
  <si>
    <t>(Under)</t>
  </si>
  <si>
    <t xml:space="preserve">   Insurance Gen Liab</t>
  </si>
  <si>
    <t xml:space="preserve">      % to Receipts</t>
  </si>
  <si>
    <t xml:space="preserve">   Adv &amp; Promotions</t>
  </si>
  <si>
    <t xml:space="preserve">   R&amp;M-Equipment</t>
  </si>
  <si>
    <t xml:space="preserve">   R&amp;M-Trucks</t>
  </si>
  <si>
    <t>Apr</t>
  </si>
  <si>
    <t>May</t>
  </si>
  <si>
    <t>Jun</t>
  </si>
  <si>
    <t>2nd Qtr</t>
  </si>
  <si>
    <t>% to Receipts</t>
  </si>
  <si>
    <t>Jul</t>
  </si>
  <si>
    <t>Aug</t>
  </si>
  <si>
    <t>Sept</t>
  </si>
  <si>
    <t>3rd Qtr</t>
  </si>
  <si>
    <t>Oct</t>
  </si>
  <si>
    <t>Nov</t>
  </si>
  <si>
    <t>Dec</t>
  </si>
  <si>
    <t>4th Qtr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</si>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</sst>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165" fontId="33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33" fillId="0" borderId="10" xfId="42" applyNumberFormat="1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33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5" fontId="33" fillId="6" borderId="0" xfId="42" applyNumberFormat="1" applyFont="1" applyFill="1" applyAlignment="1">
      <alignment/>
    </xf>
    <xf numFmtId="0" fontId="33" fillId="6" borderId="0" xfId="0" applyFont="1" applyFill="1" applyAlignment="1">
      <alignment/>
    </xf>
    <xf numFmtId="166" fontId="33" fillId="6" borderId="0" xfId="57" applyNumberFormat="1" applyFont="1" applyFill="1" applyAlignment="1">
      <alignment/>
    </xf>
    <xf numFmtId="165" fontId="0" fillId="6" borderId="0" xfId="42" applyNumberFormat="1" applyFont="1" applyFill="1" applyAlignment="1">
      <alignment/>
    </xf>
    <xf numFmtId="165" fontId="33" fillId="6" borderId="0" xfId="0" applyNumberFormat="1" applyFont="1" applyFill="1" applyAlignment="1">
      <alignment horizontal="center"/>
    </xf>
    <xf numFmtId="0" fontId="33" fillId="0" borderId="0" xfId="0" applyFont="1" applyAlignment="1" quotePrefix="1">
      <alignment horizontal="center"/>
    </xf>
    <xf numFmtId="0" fontId="0" fillId="6" borderId="0" xfId="0" applyFont="1" applyFill="1" applyAlignment="1">
      <alignment/>
    </xf>
    <xf numFmtId="165" fontId="33" fillId="0" borderId="0" xfId="0" applyNumberFormat="1" applyFont="1" applyAlignment="1">
      <alignment/>
    </xf>
    <xf numFmtId="165" fontId="33" fillId="0" borderId="10" xfId="0" applyNumberFormat="1" applyFont="1" applyBorder="1" applyAlignment="1">
      <alignment/>
    </xf>
    <xf numFmtId="0" fontId="0" fillId="6" borderId="0" xfId="0" applyFill="1" applyAlignment="1">
      <alignment/>
    </xf>
    <xf numFmtId="165" fontId="33" fillId="6" borderId="0" xfId="0" applyNumberFormat="1" applyFont="1" applyFill="1" applyAlignment="1">
      <alignment/>
    </xf>
    <xf numFmtId="0" fontId="35" fillId="0" borderId="0" xfId="0" applyFont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0" fillId="6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90" zoomScaleNormal="90" zoomScalePageLayoutView="0" workbookViewId="0" topLeftCell="A1">
      <selection activeCell="A1" sqref="A1:M1"/>
    </sheetView>
  </sheetViews>
  <sheetFormatPr defaultColWidth="9.140625" defaultRowHeight="15"/>
  <cols>
    <col min="2" max="2" width="14.28125" style="0" customWidth="1"/>
    <col min="3" max="4" width="10.57421875" style="0" bestFit="1" customWidth="1"/>
    <col min="5" max="5" width="2.7109375" style="0" customWidth="1"/>
    <col min="6" max="7" width="10.57421875" style="0" bestFit="1" customWidth="1"/>
    <col min="8" max="8" width="2.7109375" style="0" customWidth="1"/>
    <col min="9" max="10" width="10.57421875" style="0" bestFit="1" customWidth="1"/>
    <col min="11" max="11" width="2.7109375" style="0" customWidth="1"/>
    <col min="12" max="13" width="10.57421875" style="0" bestFit="1" customWidth="1"/>
  </cols>
  <sheetData>
    <row r="1" spans="1:13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5">
      <c r="N4" s="2" t="s">
        <v>48</v>
      </c>
    </row>
    <row r="5" spans="3:14" ht="15">
      <c r="C5" s="2" t="s">
        <v>39</v>
      </c>
      <c r="D5" s="2" t="s">
        <v>41</v>
      </c>
      <c r="E5" s="2"/>
      <c r="F5" s="2" t="s">
        <v>43</v>
      </c>
      <c r="G5" s="2" t="s">
        <v>43</v>
      </c>
      <c r="H5" s="2"/>
      <c r="I5" s="2" t="s">
        <v>44</v>
      </c>
      <c r="J5" s="2" t="s">
        <v>45</v>
      </c>
      <c r="K5" s="2"/>
      <c r="L5" s="2" t="s">
        <v>46</v>
      </c>
      <c r="M5" s="2" t="s">
        <v>46</v>
      </c>
      <c r="N5" s="2" t="s">
        <v>49</v>
      </c>
    </row>
    <row r="6" spans="3:14" ht="15">
      <c r="C6" s="2" t="s">
        <v>40</v>
      </c>
      <c r="D6" s="2" t="s">
        <v>42</v>
      </c>
      <c r="E6" s="2"/>
      <c r="F6" s="2" t="s">
        <v>40</v>
      </c>
      <c r="G6" s="2" t="s">
        <v>42</v>
      </c>
      <c r="H6" s="2"/>
      <c r="I6" s="2" t="s">
        <v>40</v>
      </c>
      <c r="J6" s="2" t="s">
        <v>42</v>
      </c>
      <c r="K6" s="2"/>
      <c r="L6" s="2" t="s">
        <v>40</v>
      </c>
      <c r="M6" s="2" t="s">
        <v>42</v>
      </c>
      <c r="N6" s="2" t="s">
        <v>42</v>
      </c>
    </row>
    <row r="7" spans="3:14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3" t="s">
        <v>3</v>
      </c>
      <c r="C8" s="4">
        <v>30000</v>
      </c>
      <c r="D8" s="4">
        <v>30000</v>
      </c>
      <c r="E8" s="4"/>
      <c r="F8" s="4">
        <v>25000</v>
      </c>
      <c r="G8" s="4">
        <v>30000</v>
      </c>
      <c r="H8" s="4"/>
      <c r="I8" s="4">
        <v>31000</v>
      </c>
      <c r="J8" s="4">
        <v>35000</v>
      </c>
      <c r="K8" s="4"/>
      <c r="L8" s="4">
        <f>+I8+F8+C8</f>
        <v>86000</v>
      </c>
      <c r="M8" s="4">
        <f>+J8+G8+D8</f>
        <v>95000</v>
      </c>
      <c r="N8" s="19">
        <f>+L8-M8</f>
        <v>-9000</v>
      </c>
    </row>
    <row r="9" spans="3:14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5">
      <c r="A10" s="3" t="s">
        <v>4</v>
      </c>
    </row>
    <row r="11" spans="1:14" ht="15">
      <c r="A11" t="s">
        <v>11</v>
      </c>
      <c r="C11" s="5">
        <v>500</v>
      </c>
      <c r="D11" s="5">
        <v>2000</v>
      </c>
      <c r="E11" s="5"/>
      <c r="F11" s="5">
        <v>3000</v>
      </c>
      <c r="G11" s="5">
        <v>2000</v>
      </c>
      <c r="H11" s="5"/>
      <c r="I11" s="5">
        <v>1000</v>
      </c>
      <c r="J11" s="5">
        <v>2000</v>
      </c>
      <c r="K11" s="5"/>
      <c r="L11" s="8">
        <f aca="true" t="shared" si="0" ref="L11:L17">+I11+F11+C11</f>
        <v>4500</v>
      </c>
      <c r="M11" s="8">
        <f aca="true" t="shared" si="1" ref="M11:M17">+J11+G11+D11</f>
        <v>6000</v>
      </c>
      <c r="N11" s="27">
        <f aca="true" t="shared" si="2" ref="N11:N17">+L11-M11</f>
        <v>-1500</v>
      </c>
    </row>
    <row r="12" spans="1:14" ht="15">
      <c r="A12" t="s">
        <v>13</v>
      </c>
      <c r="C12" s="5">
        <v>4000</v>
      </c>
      <c r="D12" s="5">
        <v>4000</v>
      </c>
      <c r="E12" s="5"/>
      <c r="F12" s="5">
        <v>4100</v>
      </c>
      <c r="G12" s="5">
        <v>4000</v>
      </c>
      <c r="H12" s="5"/>
      <c r="I12" s="5">
        <v>4100</v>
      </c>
      <c r="J12" s="5">
        <v>4000</v>
      </c>
      <c r="K12" s="5"/>
      <c r="L12" s="8">
        <f t="shared" si="0"/>
        <v>12200</v>
      </c>
      <c r="M12" s="8">
        <f t="shared" si="1"/>
        <v>12000</v>
      </c>
      <c r="N12" s="27">
        <f t="shared" si="2"/>
        <v>200</v>
      </c>
    </row>
    <row r="13" spans="1:14" ht="15">
      <c r="A13" t="s">
        <v>5</v>
      </c>
      <c r="C13" s="5">
        <v>2100</v>
      </c>
      <c r="D13" s="5">
        <v>2000</v>
      </c>
      <c r="E13" s="5"/>
      <c r="F13" s="5">
        <v>1800</v>
      </c>
      <c r="G13" s="5">
        <v>2000</v>
      </c>
      <c r="H13" s="5"/>
      <c r="I13" s="5">
        <v>1700</v>
      </c>
      <c r="J13" s="5">
        <v>2000</v>
      </c>
      <c r="K13" s="5"/>
      <c r="L13" s="8">
        <f t="shared" si="0"/>
        <v>5600</v>
      </c>
      <c r="M13" s="8">
        <f t="shared" si="1"/>
        <v>6000</v>
      </c>
      <c r="N13" s="27">
        <f t="shared" si="2"/>
        <v>-400</v>
      </c>
    </row>
    <row r="14" spans="1:14" ht="15">
      <c r="A14" t="s">
        <v>6</v>
      </c>
      <c r="C14" s="5">
        <v>200</v>
      </c>
      <c r="D14" s="5">
        <v>500</v>
      </c>
      <c r="E14" s="5"/>
      <c r="F14" s="5">
        <v>300</v>
      </c>
      <c r="G14" s="5">
        <v>500</v>
      </c>
      <c r="H14" s="5"/>
      <c r="I14" s="5">
        <v>250</v>
      </c>
      <c r="J14" s="5">
        <v>500</v>
      </c>
      <c r="K14" s="5"/>
      <c r="L14" s="8">
        <f t="shared" si="0"/>
        <v>750</v>
      </c>
      <c r="M14" s="8">
        <f t="shared" si="1"/>
        <v>1500</v>
      </c>
      <c r="N14" s="27">
        <f t="shared" si="2"/>
        <v>-750</v>
      </c>
    </row>
    <row r="15" spans="1:14" ht="15">
      <c r="A15" t="s">
        <v>8</v>
      </c>
      <c r="C15" s="5">
        <v>150</v>
      </c>
      <c r="D15" s="5">
        <v>100</v>
      </c>
      <c r="E15" s="5"/>
      <c r="F15" s="5">
        <v>75</v>
      </c>
      <c r="G15" s="5">
        <v>100</v>
      </c>
      <c r="H15" s="5"/>
      <c r="I15" s="5">
        <v>95</v>
      </c>
      <c r="J15" s="5">
        <v>100</v>
      </c>
      <c r="K15" s="5"/>
      <c r="L15" s="8">
        <f t="shared" si="0"/>
        <v>320</v>
      </c>
      <c r="M15" s="8">
        <f t="shared" si="1"/>
        <v>300</v>
      </c>
      <c r="N15" s="27">
        <f t="shared" si="2"/>
        <v>20</v>
      </c>
    </row>
    <row r="16" spans="1:14" ht="15">
      <c r="A16" t="s">
        <v>9</v>
      </c>
      <c r="C16" s="5">
        <v>50</v>
      </c>
      <c r="D16" s="5">
        <v>100</v>
      </c>
      <c r="E16" s="5"/>
      <c r="F16" s="5">
        <v>75</v>
      </c>
      <c r="G16" s="5">
        <v>100</v>
      </c>
      <c r="H16" s="5"/>
      <c r="I16" s="5">
        <v>100</v>
      </c>
      <c r="J16" s="5">
        <v>100</v>
      </c>
      <c r="K16" s="5"/>
      <c r="L16" s="8">
        <f t="shared" si="0"/>
        <v>225</v>
      </c>
      <c r="M16" s="8">
        <f t="shared" si="1"/>
        <v>300</v>
      </c>
      <c r="N16" s="27">
        <f t="shared" si="2"/>
        <v>-75</v>
      </c>
    </row>
    <row r="17" spans="1:14" ht="15">
      <c r="A17" t="s">
        <v>10</v>
      </c>
      <c r="C17" s="6">
        <v>300</v>
      </c>
      <c r="D17" s="6">
        <v>300</v>
      </c>
      <c r="E17" s="5"/>
      <c r="F17" s="6">
        <v>300</v>
      </c>
      <c r="G17" s="6">
        <v>300</v>
      </c>
      <c r="H17" s="5"/>
      <c r="I17" s="6">
        <v>300</v>
      </c>
      <c r="J17" s="6">
        <v>300</v>
      </c>
      <c r="K17" s="5"/>
      <c r="L17" s="9">
        <f t="shared" si="0"/>
        <v>900</v>
      </c>
      <c r="M17" s="9">
        <f t="shared" si="1"/>
        <v>900</v>
      </c>
      <c r="N17" s="28">
        <f t="shared" si="2"/>
        <v>0</v>
      </c>
    </row>
    <row r="18" spans="1:14" ht="15">
      <c r="A18" s="3" t="s">
        <v>12</v>
      </c>
      <c r="C18" s="15">
        <f>SUM(C11:C17)</f>
        <v>7300</v>
      </c>
      <c r="D18" s="15">
        <f>SUM(D11:D17)</f>
        <v>9000</v>
      </c>
      <c r="E18" s="5"/>
      <c r="F18" s="15">
        <f>SUM(F11:F17)</f>
        <v>9650</v>
      </c>
      <c r="G18" s="15">
        <f>SUM(G11:G17)</f>
        <v>9000</v>
      </c>
      <c r="H18" s="5"/>
      <c r="I18" s="15">
        <f>SUM(I11:I17)</f>
        <v>7545</v>
      </c>
      <c r="J18" s="15">
        <f>SUM(J11:J17)</f>
        <v>9000</v>
      </c>
      <c r="K18" s="5"/>
      <c r="L18" s="15">
        <f>SUM(L11:L17)</f>
        <v>24495</v>
      </c>
      <c r="M18" s="15">
        <f>SUM(M11:M17)</f>
        <v>27000</v>
      </c>
      <c r="N18" s="15">
        <f>SUM(N11:N17)</f>
        <v>-2505</v>
      </c>
    </row>
    <row r="19" spans="1:14" ht="15">
      <c r="A19" s="3" t="s">
        <v>51</v>
      </c>
      <c r="C19" s="17">
        <f>+C18/C8</f>
        <v>0.24333333333333335</v>
      </c>
      <c r="D19" s="17">
        <f>+D18/D8</f>
        <v>0.3</v>
      </c>
      <c r="E19" s="5"/>
      <c r="F19" s="17">
        <f>+F18/F8</f>
        <v>0.386</v>
      </c>
      <c r="G19" s="17">
        <f>+G18/G8</f>
        <v>0.3</v>
      </c>
      <c r="H19" s="5"/>
      <c r="I19" s="17">
        <f>+I18/I8</f>
        <v>0.24338709677419354</v>
      </c>
      <c r="J19" s="17">
        <f>+J18/J8</f>
        <v>0.2571428571428571</v>
      </c>
      <c r="K19" s="5"/>
      <c r="L19" s="17">
        <f>+L18/L8</f>
        <v>0.28482558139534886</v>
      </c>
      <c r="M19" s="17">
        <f>+M18/M8</f>
        <v>0.28421052631578947</v>
      </c>
      <c r="N19" s="18"/>
    </row>
    <row r="20" spans="3:13" ht="1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3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5" ht="15">
      <c r="A22" t="s">
        <v>15</v>
      </c>
      <c r="C22" s="5">
        <v>7800</v>
      </c>
      <c r="D22" s="5">
        <v>8000</v>
      </c>
      <c r="E22" s="5"/>
      <c r="F22" s="5">
        <v>7500</v>
      </c>
      <c r="G22" s="5">
        <v>8000</v>
      </c>
      <c r="H22" s="5"/>
      <c r="I22" s="5">
        <v>8500</v>
      </c>
      <c r="J22" s="5">
        <v>8000</v>
      </c>
      <c r="K22" s="12"/>
      <c r="L22" s="8">
        <f>+I22+F22+C22</f>
        <v>23800</v>
      </c>
      <c r="M22" s="8">
        <f>+J22+G22+D22</f>
        <v>24000</v>
      </c>
      <c r="N22" s="27">
        <f>+L22-M22</f>
        <v>-200</v>
      </c>
      <c r="O22" s="13"/>
    </row>
    <row r="23" spans="1:15" ht="15">
      <c r="A23" t="s">
        <v>52</v>
      </c>
      <c r="C23" s="5">
        <v>1200</v>
      </c>
      <c r="D23" s="5">
        <v>1000</v>
      </c>
      <c r="E23" s="5"/>
      <c r="F23" s="5">
        <v>900</v>
      </c>
      <c r="G23" s="5">
        <v>1000</v>
      </c>
      <c r="H23" s="5"/>
      <c r="I23" s="5">
        <v>700</v>
      </c>
      <c r="J23" s="5">
        <v>1000</v>
      </c>
      <c r="K23" s="12"/>
      <c r="L23" s="8">
        <f aca="true" t="shared" si="3" ref="L23:L49">+I23+F23+C23</f>
        <v>2800</v>
      </c>
      <c r="M23" s="8">
        <f aca="true" t="shared" si="4" ref="M23:M49">+J23+G23+D23</f>
        <v>3000</v>
      </c>
      <c r="N23" s="27">
        <f aca="true" t="shared" si="5" ref="N23:N49">+L23-M23</f>
        <v>-200</v>
      </c>
      <c r="O23" s="13"/>
    </row>
    <row r="24" spans="1:15" ht="15">
      <c r="A24" t="s">
        <v>16</v>
      </c>
      <c r="C24" s="5">
        <v>80</v>
      </c>
      <c r="D24" s="5">
        <v>70</v>
      </c>
      <c r="E24" s="5"/>
      <c r="F24" s="5">
        <v>85</v>
      </c>
      <c r="G24" s="5">
        <v>70</v>
      </c>
      <c r="H24" s="5"/>
      <c r="I24" s="5">
        <v>90</v>
      </c>
      <c r="J24" s="5">
        <v>700</v>
      </c>
      <c r="K24" s="12"/>
      <c r="L24" s="8">
        <f t="shared" si="3"/>
        <v>255</v>
      </c>
      <c r="M24" s="8">
        <f t="shared" si="4"/>
        <v>840</v>
      </c>
      <c r="N24" s="27">
        <f t="shared" si="5"/>
        <v>-585</v>
      </c>
      <c r="O24" s="13"/>
    </row>
    <row r="25" spans="1:15" ht="15">
      <c r="A25" t="s">
        <v>17</v>
      </c>
      <c r="C25" s="5">
        <v>45</v>
      </c>
      <c r="D25" s="5">
        <v>50</v>
      </c>
      <c r="E25" s="5"/>
      <c r="F25" s="5">
        <v>25</v>
      </c>
      <c r="G25" s="5">
        <v>50</v>
      </c>
      <c r="H25" s="5"/>
      <c r="I25" s="5">
        <v>85</v>
      </c>
      <c r="J25" s="5">
        <v>50</v>
      </c>
      <c r="K25" s="12"/>
      <c r="L25" s="8">
        <f t="shared" si="3"/>
        <v>155</v>
      </c>
      <c r="M25" s="8">
        <f t="shared" si="4"/>
        <v>150</v>
      </c>
      <c r="N25" s="27">
        <f t="shared" si="5"/>
        <v>5</v>
      </c>
      <c r="O25" s="13"/>
    </row>
    <row r="26" spans="1:15" ht="15">
      <c r="A26" t="s">
        <v>18</v>
      </c>
      <c r="C26" s="5">
        <v>0</v>
      </c>
      <c r="D26" s="5">
        <v>100</v>
      </c>
      <c r="E26" s="5"/>
      <c r="F26" s="5">
        <v>0</v>
      </c>
      <c r="G26" s="5">
        <v>100</v>
      </c>
      <c r="H26" s="5"/>
      <c r="I26" s="5">
        <v>250</v>
      </c>
      <c r="J26" s="5">
        <v>100</v>
      </c>
      <c r="K26" s="12"/>
      <c r="L26" s="8">
        <f t="shared" si="3"/>
        <v>250</v>
      </c>
      <c r="M26" s="8">
        <f t="shared" si="4"/>
        <v>300</v>
      </c>
      <c r="N26" s="27">
        <f t="shared" si="5"/>
        <v>-50</v>
      </c>
      <c r="O26" s="13"/>
    </row>
    <row r="27" spans="1:15" ht="15">
      <c r="A27" t="s">
        <v>19</v>
      </c>
      <c r="C27" s="5">
        <v>25</v>
      </c>
      <c r="D27" s="5">
        <v>50</v>
      </c>
      <c r="E27" s="5"/>
      <c r="F27" s="5">
        <v>25</v>
      </c>
      <c r="G27" s="5">
        <v>50</v>
      </c>
      <c r="H27" s="5"/>
      <c r="I27" s="5">
        <v>80</v>
      </c>
      <c r="J27" s="5">
        <v>50</v>
      </c>
      <c r="K27" s="12"/>
      <c r="L27" s="8">
        <f t="shared" si="3"/>
        <v>130</v>
      </c>
      <c r="M27" s="8">
        <f t="shared" si="4"/>
        <v>150</v>
      </c>
      <c r="N27" s="27">
        <f t="shared" si="5"/>
        <v>-20</v>
      </c>
      <c r="O27" s="13"/>
    </row>
    <row r="28" spans="1:15" ht="15">
      <c r="A28" t="s">
        <v>20</v>
      </c>
      <c r="C28" s="5">
        <v>150</v>
      </c>
      <c r="D28" s="5">
        <v>200</v>
      </c>
      <c r="E28" s="5"/>
      <c r="F28" s="5">
        <v>250</v>
      </c>
      <c r="G28" s="5">
        <v>200</v>
      </c>
      <c r="H28" s="5"/>
      <c r="I28" s="5">
        <v>75</v>
      </c>
      <c r="J28" s="5">
        <v>200</v>
      </c>
      <c r="K28" s="12"/>
      <c r="L28" s="8">
        <f t="shared" si="3"/>
        <v>475</v>
      </c>
      <c r="M28" s="8">
        <f t="shared" si="4"/>
        <v>600</v>
      </c>
      <c r="N28" s="27">
        <f t="shared" si="5"/>
        <v>-125</v>
      </c>
      <c r="O28" s="13"/>
    </row>
    <row r="29" spans="1:15" ht="15">
      <c r="A29" t="s">
        <v>21</v>
      </c>
      <c r="C29" s="5">
        <v>0</v>
      </c>
      <c r="D29" s="5">
        <v>100</v>
      </c>
      <c r="E29" s="5"/>
      <c r="F29" s="5">
        <v>0</v>
      </c>
      <c r="G29" s="5">
        <v>100</v>
      </c>
      <c r="H29" s="5"/>
      <c r="I29" s="5">
        <v>0</v>
      </c>
      <c r="J29" s="5">
        <v>100</v>
      </c>
      <c r="K29" s="12"/>
      <c r="L29" s="8">
        <f t="shared" si="3"/>
        <v>0</v>
      </c>
      <c r="M29" s="8">
        <f t="shared" si="4"/>
        <v>300</v>
      </c>
      <c r="N29" s="27">
        <f t="shared" si="5"/>
        <v>-300</v>
      </c>
      <c r="O29" s="13"/>
    </row>
    <row r="30" spans="1:15" ht="15">
      <c r="A30" t="s">
        <v>22</v>
      </c>
      <c r="C30" s="5">
        <v>100</v>
      </c>
      <c r="D30" s="5">
        <v>100</v>
      </c>
      <c r="E30" s="5"/>
      <c r="F30" s="5">
        <v>25</v>
      </c>
      <c r="G30" s="5">
        <v>100</v>
      </c>
      <c r="H30" s="5"/>
      <c r="I30" s="5">
        <v>50</v>
      </c>
      <c r="J30" s="5">
        <v>100</v>
      </c>
      <c r="K30" s="12"/>
      <c r="L30" s="8">
        <f t="shared" si="3"/>
        <v>175</v>
      </c>
      <c r="M30" s="8">
        <f t="shared" si="4"/>
        <v>300</v>
      </c>
      <c r="N30" s="27">
        <f t="shared" si="5"/>
        <v>-125</v>
      </c>
      <c r="O30" s="13"/>
    </row>
    <row r="31" spans="1:15" ht="15">
      <c r="A31" t="s">
        <v>23</v>
      </c>
      <c r="C31" s="5">
        <v>2100</v>
      </c>
      <c r="D31" s="5">
        <v>2000</v>
      </c>
      <c r="E31" s="5"/>
      <c r="F31" s="5">
        <v>2500</v>
      </c>
      <c r="G31" s="5">
        <v>2000</v>
      </c>
      <c r="H31" s="5"/>
      <c r="I31" s="5">
        <v>1500</v>
      </c>
      <c r="J31" s="5">
        <v>2000</v>
      </c>
      <c r="K31" s="12"/>
      <c r="L31" s="8">
        <f t="shared" si="3"/>
        <v>6100</v>
      </c>
      <c r="M31" s="8">
        <f t="shared" si="4"/>
        <v>6000</v>
      </c>
      <c r="N31" s="27">
        <f t="shared" si="5"/>
        <v>100</v>
      </c>
      <c r="O31" s="13"/>
    </row>
    <row r="32" spans="1:15" ht="15">
      <c r="A32" t="s">
        <v>24</v>
      </c>
      <c r="C32" s="5">
        <v>450</v>
      </c>
      <c r="D32" s="5">
        <v>450</v>
      </c>
      <c r="E32" s="5"/>
      <c r="F32" s="5">
        <v>450</v>
      </c>
      <c r="G32" s="5">
        <v>450</v>
      </c>
      <c r="H32" s="5"/>
      <c r="I32" s="5">
        <v>450</v>
      </c>
      <c r="J32" s="5">
        <v>450</v>
      </c>
      <c r="K32" s="12"/>
      <c r="L32" s="8">
        <f t="shared" si="3"/>
        <v>1350</v>
      </c>
      <c r="M32" s="8">
        <f t="shared" si="4"/>
        <v>1350</v>
      </c>
      <c r="N32" s="27">
        <f t="shared" si="5"/>
        <v>0</v>
      </c>
      <c r="O32" s="13"/>
    </row>
    <row r="33" spans="1:15" ht="15">
      <c r="A33" s="1" t="s">
        <v>50</v>
      </c>
      <c r="C33" s="5">
        <v>188</v>
      </c>
      <c r="D33" s="5">
        <v>200</v>
      </c>
      <c r="E33" s="5"/>
      <c r="F33" s="5">
        <v>188</v>
      </c>
      <c r="G33" s="5">
        <v>200</v>
      </c>
      <c r="H33" s="5"/>
      <c r="I33" s="5">
        <v>188</v>
      </c>
      <c r="J33" s="5">
        <v>200</v>
      </c>
      <c r="K33" s="12"/>
      <c r="L33" s="8">
        <f t="shared" si="3"/>
        <v>564</v>
      </c>
      <c r="M33" s="8">
        <f t="shared" si="4"/>
        <v>600</v>
      </c>
      <c r="N33" s="27">
        <f t="shared" si="5"/>
        <v>-36</v>
      </c>
      <c r="O33" s="13"/>
    </row>
    <row r="34" spans="1:15" ht="15">
      <c r="A34" s="1" t="s">
        <v>7</v>
      </c>
      <c r="C34" s="5">
        <v>415</v>
      </c>
      <c r="D34" s="5">
        <v>425</v>
      </c>
      <c r="E34" s="5"/>
      <c r="F34" s="5">
        <v>415</v>
      </c>
      <c r="G34" s="5">
        <v>425</v>
      </c>
      <c r="H34" s="5"/>
      <c r="I34" s="5">
        <v>415</v>
      </c>
      <c r="J34" s="5">
        <v>425</v>
      </c>
      <c r="K34" s="12"/>
      <c r="L34" s="8">
        <f t="shared" si="3"/>
        <v>1245</v>
      </c>
      <c r="M34" s="8">
        <f t="shared" si="4"/>
        <v>1275</v>
      </c>
      <c r="N34" s="27">
        <f t="shared" si="5"/>
        <v>-30</v>
      </c>
      <c r="O34" s="13"/>
    </row>
    <row r="35" spans="1:15" ht="15">
      <c r="A35" t="s">
        <v>25</v>
      </c>
      <c r="C35" s="5">
        <v>150</v>
      </c>
      <c r="D35" s="5">
        <v>150</v>
      </c>
      <c r="E35" s="5"/>
      <c r="F35" s="5">
        <v>120</v>
      </c>
      <c r="G35" s="5">
        <v>150</v>
      </c>
      <c r="H35" s="5"/>
      <c r="I35" s="5">
        <v>175</v>
      </c>
      <c r="J35" s="5">
        <v>150</v>
      </c>
      <c r="K35" s="12"/>
      <c r="L35" s="8">
        <f t="shared" si="3"/>
        <v>445</v>
      </c>
      <c r="M35" s="8">
        <f t="shared" si="4"/>
        <v>450</v>
      </c>
      <c r="N35" s="27">
        <f t="shared" si="5"/>
        <v>-5</v>
      </c>
      <c r="O35" s="13"/>
    </row>
    <row r="36" spans="1:15" ht="15">
      <c r="A36" t="s">
        <v>31</v>
      </c>
      <c r="C36" s="5">
        <v>75</v>
      </c>
      <c r="D36" s="5">
        <v>100</v>
      </c>
      <c r="E36" s="5"/>
      <c r="F36" s="5">
        <v>80</v>
      </c>
      <c r="G36" s="5">
        <v>100</v>
      </c>
      <c r="H36" s="5"/>
      <c r="I36" s="5">
        <v>75</v>
      </c>
      <c r="J36" s="5">
        <v>100</v>
      </c>
      <c r="K36" s="12"/>
      <c r="L36" s="8">
        <f t="shared" si="3"/>
        <v>230</v>
      </c>
      <c r="M36" s="8">
        <f t="shared" si="4"/>
        <v>300</v>
      </c>
      <c r="N36" s="27">
        <f t="shared" si="5"/>
        <v>-70</v>
      </c>
      <c r="O36" s="13"/>
    </row>
    <row r="37" spans="1:15" ht="15">
      <c r="A37" t="s">
        <v>26</v>
      </c>
      <c r="C37" s="5">
        <v>150</v>
      </c>
      <c r="D37" s="5">
        <v>100</v>
      </c>
      <c r="E37" s="5"/>
      <c r="F37" s="5">
        <v>200</v>
      </c>
      <c r="G37" s="5">
        <v>100</v>
      </c>
      <c r="H37" s="5"/>
      <c r="I37" s="5">
        <v>175</v>
      </c>
      <c r="J37" s="5">
        <v>100</v>
      </c>
      <c r="K37" s="12"/>
      <c r="L37" s="8">
        <f t="shared" si="3"/>
        <v>525</v>
      </c>
      <c r="M37" s="8">
        <f t="shared" si="4"/>
        <v>300</v>
      </c>
      <c r="N37" s="27">
        <f t="shared" si="5"/>
        <v>225</v>
      </c>
      <c r="O37" s="13"/>
    </row>
    <row r="38" spans="1:15" ht="15">
      <c r="A38" t="s">
        <v>27</v>
      </c>
      <c r="C38" s="5">
        <v>250</v>
      </c>
      <c r="D38" s="5">
        <v>100</v>
      </c>
      <c r="E38" s="5"/>
      <c r="F38" s="5">
        <v>50</v>
      </c>
      <c r="G38" s="5">
        <v>100</v>
      </c>
      <c r="H38" s="5"/>
      <c r="I38" s="5">
        <v>45</v>
      </c>
      <c r="J38" s="5">
        <v>100</v>
      </c>
      <c r="K38" s="12"/>
      <c r="L38" s="8">
        <f t="shared" si="3"/>
        <v>345</v>
      </c>
      <c r="M38" s="8">
        <f t="shared" si="4"/>
        <v>300</v>
      </c>
      <c r="N38" s="27">
        <f t="shared" si="5"/>
        <v>45</v>
      </c>
      <c r="O38" s="13"/>
    </row>
    <row r="39" spans="1:15" ht="15">
      <c r="A39" t="s">
        <v>28</v>
      </c>
      <c r="C39" s="5">
        <v>0</v>
      </c>
      <c r="D39" s="5">
        <v>100</v>
      </c>
      <c r="E39" s="5"/>
      <c r="F39" s="5">
        <v>50</v>
      </c>
      <c r="G39" s="5">
        <v>100</v>
      </c>
      <c r="H39" s="5"/>
      <c r="I39" s="5">
        <v>25</v>
      </c>
      <c r="J39" s="5">
        <v>100</v>
      </c>
      <c r="K39" s="12"/>
      <c r="L39" s="8">
        <f t="shared" si="3"/>
        <v>75</v>
      </c>
      <c r="M39" s="8">
        <f t="shared" si="4"/>
        <v>300</v>
      </c>
      <c r="N39" s="27">
        <f t="shared" si="5"/>
        <v>-225</v>
      </c>
      <c r="O39" s="13"/>
    </row>
    <row r="40" spans="1:15" ht="15">
      <c r="A40" t="s">
        <v>29</v>
      </c>
      <c r="C40" s="5">
        <v>225</v>
      </c>
      <c r="D40" s="5">
        <v>200</v>
      </c>
      <c r="E40" s="5"/>
      <c r="F40" s="5">
        <v>150</v>
      </c>
      <c r="G40" s="5">
        <v>200</v>
      </c>
      <c r="H40" s="5"/>
      <c r="I40" s="5">
        <v>135</v>
      </c>
      <c r="J40" s="5">
        <v>200</v>
      </c>
      <c r="K40" s="12"/>
      <c r="L40" s="8">
        <f t="shared" si="3"/>
        <v>510</v>
      </c>
      <c r="M40" s="8">
        <f t="shared" si="4"/>
        <v>600</v>
      </c>
      <c r="N40" s="27">
        <f t="shared" si="5"/>
        <v>-90</v>
      </c>
      <c r="O40" s="13"/>
    </row>
    <row r="41" spans="1:15" ht="15">
      <c r="A41" t="s">
        <v>30</v>
      </c>
      <c r="C41" s="5">
        <v>75</v>
      </c>
      <c r="D41" s="5">
        <v>100</v>
      </c>
      <c r="E41" s="5"/>
      <c r="F41" s="5">
        <v>95</v>
      </c>
      <c r="G41" s="5">
        <v>100</v>
      </c>
      <c r="H41" s="5"/>
      <c r="I41" s="5">
        <v>75</v>
      </c>
      <c r="J41" s="5">
        <v>100</v>
      </c>
      <c r="K41" s="12"/>
      <c r="L41" s="8">
        <f t="shared" si="3"/>
        <v>245</v>
      </c>
      <c r="M41" s="8">
        <f t="shared" si="4"/>
        <v>300</v>
      </c>
      <c r="N41" s="27">
        <f t="shared" si="5"/>
        <v>-55</v>
      </c>
      <c r="O41" s="13"/>
    </row>
    <row r="42" spans="1:15" ht="15">
      <c r="A42" s="1" t="s">
        <v>47</v>
      </c>
      <c r="C42" s="5">
        <v>0</v>
      </c>
      <c r="D42" s="5">
        <v>100</v>
      </c>
      <c r="E42" s="5"/>
      <c r="F42" s="5">
        <v>100</v>
      </c>
      <c r="G42" s="5">
        <v>100</v>
      </c>
      <c r="H42" s="5"/>
      <c r="I42" s="5">
        <v>299</v>
      </c>
      <c r="J42" s="5">
        <v>100</v>
      </c>
      <c r="K42" s="12"/>
      <c r="L42" s="8">
        <f t="shared" si="3"/>
        <v>399</v>
      </c>
      <c r="M42" s="8">
        <f t="shared" si="4"/>
        <v>300</v>
      </c>
      <c r="N42" s="27">
        <f t="shared" si="5"/>
        <v>99</v>
      </c>
      <c r="O42" s="13"/>
    </row>
    <row r="43" spans="1:15" ht="15">
      <c r="A43" s="14" t="s">
        <v>53</v>
      </c>
      <c r="C43" s="5">
        <v>450</v>
      </c>
      <c r="D43" s="5">
        <v>500</v>
      </c>
      <c r="E43" s="5"/>
      <c r="F43" s="5">
        <v>300</v>
      </c>
      <c r="G43" s="5">
        <v>500</v>
      </c>
      <c r="H43" s="5"/>
      <c r="I43" s="5">
        <v>750</v>
      </c>
      <c r="J43" s="5">
        <v>500</v>
      </c>
      <c r="K43" s="12"/>
      <c r="L43" s="8">
        <f t="shared" si="3"/>
        <v>1500</v>
      </c>
      <c r="M43" s="8">
        <f t="shared" si="4"/>
        <v>1500</v>
      </c>
      <c r="N43" s="27">
        <f t="shared" si="5"/>
        <v>0</v>
      </c>
      <c r="O43" s="13"/>
    </row>
    <row r="44" spans="1:15" ht="15">
      <c r="A44" t="s">
        <v>54</v>
      </c>
      <c r="C44" s="5">
        <v>1400</v>
      </c>
      <c r="D44" s="5">
        <v>1500</v>
      </c>
      <c r="E44" s="5"/>
      <c r="F44" s="5">
        <v>1650</v>
      </c>
      <c r="G44" s="5">
        <v>1500</v>
      </c>
      <c r="H44" s="5"/>
      <c r="I44" s="5">
        <v>1600</v>
      </c>
      <c r="J44" s="5">
        <v>1500</v>
      </c>
      <c r="K44" s="12"/>
      <c r="L44" s="8">
        <f t="shared" si="3"/>
        <v>4650</v>
      </c>
      <c r="M44" s="8">
        <f t="shared" si="4"/>
        <v>4500</v>
      </c>
      <c r="N44" s="27">
        <f t="shared" si="5"/>
        <v>150</v>
      </c>
      <c r="O44" s="13"/>
    </row>
    <row r="45" spans="1:15" ht="15">
      <c r="A45" t="s">
        <v>32</v>
      </c>
      <c r="C45" s="5">
        <v>100</v>
      </c>
      <c r="D45" s="5">
        <v>250</v>
      </c>
      <c r="E45" s="5"/>
      <c r="F45" s="5">
        <v>0</v>
      </c>
      <c r="G45" s="5">
        <v>250</v>
      </c>
      <c r="H45" s="5"/>
      <c r="I45" s="5">
        <v>0</v>
      </c>
      <c r="J45" s="5">
        <v>250</v>
      </c>
      <c r="K45" s="12"/>
      <c r="L45" s="8">
        <f t="shared" si="3"/>
        <v>100</v>
      </c>
      <c r="M45" s="8">
        <f t="shared" si="4"/>
        <v>750</v>
      </c>
      <c r="N45" s="27">
        <f t="shared" si="5"/>
        <v>-650</v>
      </c>
      <c r="O45" s="13"/>
    </row>
    <row r="46" spans="1:15" ht="15">
      <c r="A46" t="s">
        <v>33</v>
      </c>
      <c r="C46" s="5">
        <v>597</v>
      </c>
      <c r="D46" s="5">
        <v>700</v>
      </c>
      <c r="E46" s="5"/>
      <c r="F46" s="5">
        <v>575</v>
      </c>
      <c r="G46" s="5">
        <v>700</v>
      </c>
      <c r="H46" s="5"/>
      <c r="I46" s="5">
        <v>675</v>
      </c>
      <c r="J46" s="5">
        <v>700</v>
      </c>
      <c r="K46" s="12"/>
      <c r="L46" s="8">
        <f t="shared" si="3"/>
        <v>1847</v>
      </c>
      <c r="M46" s="8">
        <f t="shared" si="4"/>
        <v>2100</v>
      </c>
      <c r="N46" s="27">
        <f t="shared" si="5"/>
        <v>-253</v>
      </c>
      <c r="O46" s="13"/>
    </row>
    <row r="47" spans="1:15" ht="15">
      <c r="A47" t="s">
        <v>34</v>
      </c>
      <c r="C47" s="5">
        <v>175</v>
      </c>
      <c r="D47" s="5">
        <v>250</v>
      </c>
      <c r="E47" s="5"/>
      <c r="F47" s="5">
        <v>175</v>
      </c>
      <c r="G47" s="5">
        <v>250</v>
      </c>
      <c r="H47" s="5"/>
      <c r="I47" s="5">
        <v>185</v>
      </c>
      <c r="J47" s="5">
        <v>250</v>
      </c>
      <c r="K47" s="12"/>
      <c r="L47" s="8">
        <f t="shared" si="3"/>
        <v>535</v>
      </c>
      <c r="M47" s="8">
        <f t="shared" si="4"/>
        <v>750</v>
      </c>
      <c r="N47" s="27">
        <f t="shared" si="5"/>
        <v>-215</v>
      </c>
      <c r="O47" s="13"/>
    </row>
    <row r="48" spans="1:15" ht="15">
      <c r="A48" t="s">
        <v>35</v>
      </c>
      <c r="C48" s="5">
        <v>0</v>
      </c>
      <c r="D48" s="5">
        <v>100</v>
      </c>
      <c r="E48" s="5"/>
      <c r="F48" s="5">
        <v>0</v>
      </c>
      <c r="G48" s="5">
        <v>0</v>
      </c>
      <c r="H48" s="5"/>
      <c r="I48" s="5">
        <v>0</v>
      </c>
      <c r="J48" s="5">
        <v>0</v>
      </c>
      <c r="K48" s="12"/>
      <c r="L48" s="8">
        <f t="shared" si="3"/>
        <v>0</v>
      </c>
      <c r="M48" s="8">
        <f t="shared" si="4"/>
        <v>100</v>
      </c>
      <c r="N48" s="27">
        <f t="shared" si="5"/>
        <v>-100</v>
      </c>
      <c r="O48" s="13"/>
    </row>
    <row r="49" spans="1:15" ht="15">
      <c r="A49" t="s">
        <v>36</v>
      </c>
      <c r="C49" s="6">
        <v>125</v>
      </c>
      <c r="D49" s="6">
        <v>110</v>
      </c>
      <c r="E49" s="5"/>
      <c r="F49" s="6">
        <v>150</v>
      </c>
      <c r="G49" s="6">
        <v>110</v>
      </c>
      <c r="H49" s="5"/>
      <c r="I49" s="6">
        <v>150</v>
      </c>
      <c r="J49" s="6">
        <v>110</v>
      </c>
      <c r="K49" s="12"/>
      <c r="L49" s="9">
        <f t="shared" si="3"/>
        <v>425</v>
      </c>
      <c r="M49" s="9">
        <f t="shared" si="4"/>
        <v>330</v>
      </c>
      <c r="N49" s="28">
        <f t="shared" si="5"/>
        <v>95</v>
      </c>
      <c r="O49" s="13"/>
    </row>
    <row r="50" spans="1:15" ht="15">
      <c r="A50" s="3" t="s">
        <v>37</v>
      </c>
      <c r="C50" s="15">
        <f>SUM(C22:C49)</f>
        <v>16325</v>
      </c>
      <c r="D50" s="15">
        <f>SUM(D22:D49)</f>
        <v>17105</v>
      </c>
      <c r="E50" s="5"/>
      <c r="F50" s="15">
        <f>SUM(F22:F49)</f>
        <v>16058</v>
      </c>
      <c r="G50" s="15">
        <f>SUM(G22:G49)</f>
        <v>17005</v>
      </c>
      <c r="H50" s="5"/>
      <c r="I50" s="15">
        <f>SUM(I22:I49)</f>
        <v>16747</v>
      </c>
      <c r="J50" s="15">
        <f>SUM(J22:J49)</f>
        <v>17635</v>
      </c>
      <c r="K50" s="12"/>
      <c r="L50" s="15">
        <f>SUM(L22:L49)</f>
        <v>49130</v>
      </c>
      <c r="M50" s="15">
        <f>SUM(M22:M49)</f>
        <v>51745</v>
      </c>
      <c r="N50" s="15">
        <f>SUM(N22:N49)</f>
        <v>-2615</v>
      </c>
      <c r="O50" s="13"/>
    </row>
    <row r="51" spans="1:15" ht="15">
      <c r="A51" s="3" t="s">
        <v>51</v>
      </c>
      <c r="C51" s="17">
        <f>+C50/C8</f>
        <v>0.5441666666666667</v>
      </c>
      <c r="D51" s="17">
        <f>+D50/D8</f>
        <v>0.5701666666666667</v>
      </c>
      <c r="E51" s="5"/>
      <c r="F51" s="17">
        <f>+F50/F8</f>
        <v>0.64232</v>
      </c>
      <c r="G51" s="17">
        <f>+G50/G8</f>
        <v>0.5668333333333333</v>
      </c>
      <c r="H51" s="5"/>
      <c r="I51" s="17">
        <f>+I50/I8</f>
        <v>0.5402258064516129</v>
      </c>
      <c r="J51" s="17">
        <f>+J50/J8</f>
        <v>0.5038571428571429</v>
      </c>
      <c r="K51" s="12"/>
      <c r="L51" s="17">
        <f>+L50/L8</f>
        <v>0.5712790697674418</v>
      </c>
      <c r="M51" s="17">
        <f>+M50/M8</f>
        <v>0.5446842105263158</v>
      </c>
      <c r="N51" s="16"/>
      <c r="O51" s="13"/>
    </row>
    <row r="52" spans="1:15" ht="15">
      <c r="A52" s="3"/>
      <c r="C52" s="5"/>
      <c r="D52" s="5"/>
      <c r="E52" s="5"/>
      <c r="F52" s="5"/>
      <c r="G52" s="5"/>
      <c r="H52" s="5"/>
      <c r="I52" s="5"/>
      <c r="J52" s="5"/>
      <c r="K52" s="12"/>
      <c r="L52" s="12"/>
      <c r="M52" s="12"/>
      <c r="N52" s="13"/>
      <c r="O52" s="13"/>
    </row>
    <row r="53" spans="1:15" ht="15">
      <c r="A53" s="3" t="s">
        <v>38</v>
      </c>
      <c r="C53" s="15">
        <f>+C8-C18-C50</f>
        <v>6375</v>
      </c>
      <c r="D53" s="15">
        <f>+D8-D18-D50</f>
        <v>3895</v>
      </c>
      <c r="E53" s="5"/>
      <c r="F53" s="15">
        <f>+F8-F18-F50</f>
        <v>-708</v>
      </c>
      <c r="G53" s="15">
        <f>+G8-G18-G50</f>
        <v>3995</v>
      </c>
      <c r="H53" s="5"/>
      <c r="I53" s="15">
        <f>+I8-I18-I50</f>
        <v>6708</v>
      </c>
      <c r="J53" s="15">
        <f>+J8-J18-J50</f>
        <v>8365</v>
      </c>
      <c r="K53" s="12"/>
      <c r="L53" s="15">
        <f>+L8-L18-L50</f>
        <v>12375</v>
      </c>
      <c r="M53" s="15">
        <f>+M8-M18-M50</f>
        <v>16255</v>
      </c>
      <c r="N53" s="19">
        <f>+L53-M53</f>
        <v>-3880</v>
      </c>
      <c r="O53" s="13"/>
    </row>
    <row r="54" spans="1:15" ht="15">
      <c r="A54" s="3" t="s">
        <v>59</v>
      </c>
      <c r="C54" s="17">
        <f>+C53/C8</f>
        <v>0.2125</v>
      </c>
      <c r="D54" s="17">
        <f>+D53/D8</f>
        <v>0.12983333333333333</v>
      </c>
      <c r="E54" s="5"/>
      <c r="F54" s="17">
        <f>+F53/F8</f>
        <v>-0.02832</v>
      </c>
      <c r="G54" s="17">
        <f>+G53/G8</f>
        <v>0.13316666666666666</v>
      </c>
      <c r="H54" s="5"/>
      <c r="I54" s="17">
        <f>+I53/I8</f>
        <v>0.21638709677419354</v>
      </c>
      <c r="J54" s="17">
        <f>+J53/J8</f>
        <v>0.239</v>
      </c>
      <c r="K54" s="12"/>
      <c r="L54" s="17">
        <f>+L53/L8</f>
        <v>0.1438953488372093</v>
      </c>
      <c r="M54" s="17">
        <f>+M53/M8</f>
        <v>0.17110526315789473</v>
      </c>
      <c r="N54" s="21"/>
      <c r="O54" s="13"/>
    </row>
    <row r="55" spans="3:13" ht="15">
      <c r="C55" s="5"/>
      <c r="D55" s="5"/>
      <c r="E55" s="5"/>
      <c r="F55" s="5"/>
      <c r="G55" s="5"/>
      <c r="H55" s="5"/>
      <c r="I55" s="5"/>
      <c r="J55" s="5"/>
      <c r="K55" s="12"/>
      <c r="L55" s="5"/>
      <c r="M55" s="5"/>
    </row>
    <row r="56" spans="3:13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fitToHeight="2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zoomScalePageLayoutView="0" workbookViewId="0" topLeftCell="A34">
      <selection activeCell="O9" sqref="O9"/>
    </sheetView>
  </sheetViews>
  <sheetFormatPr defaultColWidth="9.140625" defaultRowHeight="15"/>
  <cols>
    <col min="2" max="2" width="14.28125" style="0" customWidth="1"/>
    <col min="3" max="4" width="10.57421875" style="0" bestFit="1" customWidth="1"/>
    <col min="5" max="5" width="2.7109375" style="0" customWidth="1"/>
    <col min="6" max="7" width="10.57421875" style="0" bestFit="1" customWidth="1"/>
    <col min="8" max="8" width="2.7109375" style="0" customWidth="1"/>
    <col min="9" max="10" width="10.57421875" style="0" bestFit="1" customWidth="1"/>
    <col min="11" max="11" width="2.7109375" style="0" customWidth="1"/>
    <col min="12" max="13" width="10.57421875" style="0" bestFit="1" customWidth="1"/>
  </cols>
  <sheetData>
    <row r="1" spans="1:13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5">
      <c r="N4" s="2" t="s">
        <v>48</v>
      </c>
    </row>
    <row r="5" spans="3:14" ht="15">
      <c r="C5" s="2" t="s">
        <v>55</v>
      </c>
      <c r="D5" s="2" t="s">
        <v>55</v>
      </c>
      <c r="E5" s="2"/>
      <c r="F5" s="2" t="s">
        <v>56</v>
      </c>
      <c r="G5" s="2" t="s">
        <v>56</v>
      </c>
      <c r="H5" s="2"/>
      <c r="I5" s="2" t="s">
        <v>57</v>
      </c>
      <c r="J5" s="2" t="s">
        <v>57</v>
      </c>
      <c r="K5" s="2"/>
      <c r="L5" s="20" t="s">
        <v>58</v>
      </c>
      <c r="M5" s="20" t="s">
        <v>58</v>
      </c>
      <c r="N5" s="2" t="s">
        <v>49</v>
      </c>
    </row>
    <row r="6" spans="3:14" ht="15">
      <c r="C6" s="2" t="s">
        <v>40</v>
      </c>
      <c r="D6" s="2" t="s">
        <v>42</v>
      </c>
      <c r="E6" s="2"/>
      <c r="F6" s="2" t="s">
        <v>40</v>
      </c>
      <c r="G6" s="2" t="s">
        <v>42</v>
      </c>
      <c r="H6" s="2"/>
      <c r="I6" s="2" t="s">
        <v>40</v>
      </c>
      <c r="J6" s="2" t="s">
        <v>42</v>
      </c>
      <c r="K6" s="2"/>
      <c r="L6" s="2" t="s">
        <v>40</v>
      </c>
      <c r="M6" s="2" t="s">
        <v>42</v>
      </c>
      <c r="N6" s="2" t="s">
        <v>42</v>
      </c>
    </row>
    <row r="7" spans="3:14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3" t="s">
        <v>3</v>
      </c>
      <c r="C8" s="4">
        <v>25210</v>
      </c>
      <c r="D8" s="4">
        <v>30000</v>
      </c>
      <c r="E8" s="4"/>
      <c r="F8" s="4">
        <v>26800</v>
      </c>
      <c r="G8" s="4">
        <v>30000</v>
      </c>
      <c r="H8" s="4"/>
      <c r="I8" s="4">
        <v>31000</v>
      </c>
      <c r="J8" s="4">
        <v>30000</v>
      </c>
      <c r="K8" s="4"/>
      <c r="L8" s="4">
        <f>+I8+F8+C8</f>
        <v>83010</v>
      </c>
      <c r="M8" s="4">
        <f>+J8+G8+D8</f>
        <v>90000</v>
      </c>
      <c r="N8" s="19">
        <f>+L8-M8</f>
        <v>-6990</v>
      </c>
    </row>
    <row r="9" spans="3:14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5">
      <c r="A10" s="3" t="s">
        <v>4</v>
      </c>
    </row>
    <row r="11" spans="1:14" ht="15">
      <c r="A11" t="s">
        <v>11</v>
      </c>
      <c r="C11" s="5">
        <v>600</v>
      </c>
      <c r="D11" s="5">
        <v>2000</v>
      </c>
      <c r="E11" s="5"/>
      <c r="F11" s="5">
        <v>2500</v>
      </c>
      <c r="G11" s="5">
        <v>2000</v>
      </c>
      <c r="H11" s="5"/>
      <c r="I11" s="5">
        <v>1500</v>
      </c>
      <c r="J11" s="5">
        <v>2000</v>
      </c>
      <c r="K11" s="5"/>
      <c r="L11" s="8">
        <f aca="true" t="shared" si="0" ref="L11:M17">+I11+F11+C11</f>
        <v>4600</v>
      </c>
      <c r="M11" s="8">
        <f t="shared" si="0"/>
        <v>6000</v>
      </c>
      <c r="N11" s="27">
        <f aca="true" t="shared" si="1" ref="N11:N17">+L11-M11</f>
        <v>-1400</v>
      </c>
    </row>
    <row r="12" spans="1:14" ht="15">
      <c r="A12" t="s">
        <v>13</v>
      </c>
      <c r="C12" s="5">
        <v>5000</v>
      </c>
      <c r="D12" s="5">
        <v>4000</v>
      </c>
      <c r="E12" s="5"/>
      <c r="F12" s="5">
        <v>4500</v>
      </c>
      <c r="G12" s="5">
        <v>4000</v>
      </c>
      <c r="H12" s="5"/>
      <c r="I12" s="5">
        <v>4500</v>
      </c>
      <c r="J12" s="5">
        <v>4000</v>
      </c>
      <c r="K12" s="5"/>
      <c r="L12" s="8">
        <f t="shared" si="0"/>
        <v>14000</v>
      </c>
      <c r="M12" s="8">
        <f t="shared" si="0"/>
        <v>12000</v>
      </c>
      <c r="N12" s="27">
        <f t="shared" si="1"/>
        <v>2000</v>
      </c>
    </row>
    <row r="13" spans="1:14" ht="15">
      <c r="A13" t="s">
        <v>5</v>
      </c>
      <c r="C13" s="5">
        <v>2000</v>
      </c>
      <c r="D13" s="5">
        <v>2000</v>
      </c>
      <c r="E13" s="5"/>
      <c r="F13" s="5">
        <v>1500</v>
      </c>
      <c r="G13" s="5">
        <v>2000</v>
      </c>
      <c r="H13" s="5"/>
      <c r="I13" s="5">
        <v>1800</v>
      </c>
      <c r="J13" s="5">
        <v>2000</v>
      </c>
      <c r="K13" s="5"/>
      <c r="L13" s="8">
        <f t="shared" si="0"/>
        <v>5300</v>
      </c>
      <c r="M13" s="8">
        <f t="shared" si="0"/>
        <v>6000</v>
      </c>
      <c r="N13" s="27">
        <f t="shared" si="1"/>
        <v>-700</v>
      </c>
    </row>
    <row r="14" spans="1:14" ht="15">
      <c r="A14" t="s">
        <v>6</v>
      </c>
      <c r="C14" s="5">
        <v>100</v>
      </c>
      <c r="D14" s="5">
        <v>500</v>
      </c>
      <c r="E14" s="5"/>
      <c r="F14" s="5">
        <v>300</v>
      </c>
      <c r="G14" s="5">
        <v>500</v>
      </c>
      <c r="H14" s="5"/>
      <c r="I14" s="5">
        <v>100</v>
      </c>
      <c r="J14" s="5">
        <v>500</v>
      </c>
      <c r="K14" s="5"/>
      <c r="L14" s="8">
        <f t="shared" si="0"/>
        <v>500</v>
      </c>
      <c r="M14" s="8">
        <f t="shared" si="0"/>
        <v>1500</v>
      </c>
      <c r="N14" s="27">
        <f t="shared" si="1"/>
        <v>-1000</v>
      </c>
    </row>
    <row r="15" spans="1:14" ht="15">
      <c r="A15" t="s">
        <v>8</v>
      </c>
      <c r="C15" s="5">
        <v>200</v>
      </c>
      <c r="D15" s="5">
        <v>100</v>
      </c>
      <c r="E15" s="5"/>
      <c r="F15" s="5">
        <v>100</v>
      </c>
      <c r="G15" s="5">
        <v>100</v>
      </c>
      <c r="H15" s="5"/>
      <c r="I15" s="5">
        <v>50</v>
      </c>
      <c r="J15" s="5">
        <v>100</v>
      </c>
      <c r="K15" s="5"/>
      <c r="L15" s="8">
        <f t="shared" si="0"/>
        <v>350</v>
      </c>
      <c r="M15" s="8">
        <f t="shared" si="0"/>
        <v>300</v>
      </c>
      <c r="N15" s="27">
        <f t="shared" si="1"/>
        <v>50</v>
      </c>
    </row>
    <row r="16" spans="1:14" ht="15">
      <c r="A16" t="s">
        <v>9</v>
      </c>
      <c r="C16" s="5">
        <v>75</v>
      </c>
      <c r="D16" s="5">
        <v>100</v>
      </c>
      <c r="E16" s="5"/>
      <c r="F16" s="5">
        <v>75</v>
      </c>
      <c r="G16" s="5">
        <v>100</v>
      </c>
      <c r="H16" s="5"/>
      <c r="I16" s="5">
        <v>200</v>
      </c>
      <c r="J16" s="5">
        <v>100</v>
      </c>
      <c r="K16" s="5"/>
      <c r="L16" s="8">
        <f t="shared" si="0"/>
        <v>350</v>
      </c>
      <c r="M16" s="8">
        <f t="shared" si="0"/>
        <v>300</v>
      </c>
      <c r="N16" s="27">
        <f t="shared" si="1"/>
        <v>50</v>
      </c>
    </row>
    <row r="17" spans="1:14" ht="15">
      <c r="A17" t="s">
        <v>10</v>
      </c>
      <c r="C17" s="6">
        <v>325</v>
      </c>
      <c r="D17" s="6">
        <v>300</v>
      </c>
      <c r="E17" s="5"/>
      <c r="F17" s="6">
        <v>300</v>
      </c>
      <c r="G17" s="6">
        <v>300</v>
      </c>
      <c r="H17" s="5"/>
      <c r="I17" s="6">
        <v>300</v>
      </c>
      <c r="J17" s="6">
        <v>300</v>
      </c>
      <c r="K17" s="5"/>
      <c r="L17" s="9">
        <f t="shared" si="0"/>
        <v>925</v>
      </c>
      <c r="M17" s="9">
        <f t="shared" si="0"/>
        <v>900</v>
      </c>
      <c r="N17" s="28">
        <f t="shared" si="1"/>
        <v>25</v>
      </c>
    </row>
    <row r="18" spans="1:14" ht="15">
      <c r="A18" s="3" t="s">
        <v>12</v>
      </c>
      <c r="C18" s="15">
        <f>SUM(C11:C17)</f>
        <v>8300</v>
      </c>
      <c r="D18" s="15">
        <f>SUM(D11:D17)</f>
        <v>9000</v>
      </c>
      <c r="E18" s="5"/>
      <c r="F18" s="15">
        <f>SUM(F11:F17)</f>
        <v>9275</v>
      </c>
      <c r="G18" s="15">
        <f>SUM(G11:G17)</f>
        <v>9000</v>
      </c>
      <c r="H18" s="5"/>
      <c r="I18" s="15">
        <f>SUM(I11:I17)</f>
        <v>8450</v>
      </c>
      <c r="J18" s="15">
        <f>SUM(J11:J17)</f>
        <v>9000</v>
      </c>
      <c r="K18" s="5"/>
      <c r="L18" s="15">
        <f>SUM(L11:L17)</f>
        <v>26025</v>
      </c>
      <c r="M18" s="15">
        <f>SUM(M11:M17)</f>
        <v>27000</v>
      </c>
      <c r="N18" s="15">
        <f>SUM(N11:N17)</f>
        <v>-975</v>
      </c>
    </row>
    <row r="19" spans="1:14" ht="15">
      <c r="A19" s="3" t="s">
        <v>51</v>
      </c>
      <c r="C19" s="17">
        <f>+C18/C8</f>
        <v>0.32923443078143594</v>
      </c>
      <c r="D19" s="17">
        <f>+D18/D8</f>
        <v>0.3</v>
      </c>
      <c r="E19" s="5"/>
      <c r="F19" s="17">
        <f>+F18/F8</f>
        <v>0.3460820895522388</v>
      </c>
      <c r="G19" s="17">
        <f>+G18/G8</f>
        <v>0.3</v>
      </c>
      <c r="H19" s="5"/>
      <c r="I19" s="17">
        <f>+I18/I8</f>
        <v>0.2725806451612903</v>
      </c>
      <c r="J19" s="17">
        <f>+J18/J8</f>
        <v>0.3</v>
      </c>
      <c r="K19" s="5"/>
      <c r="L19" s="17">
        <f>+L18/L8</f>
        <v>0.3135164438019516</v>
      </c>
      <c r="M19" s="17">
        <f>+M18/M8</f>
        <v>0.3</v>
      </c>
      <c r="N19" s="18"/>
    </row>
    <row r="20" spans="3:13" ht="1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3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5" ht="15">
      <c r="A22" t="s">
        <v>15</v>
      </c>
      <c r="C22" s="5">
        <v>8100</v>
      </c>
      <c r="D22" s="5">
        <v>8000</v>
      </c>
      <c r="E22" s="5"/>
      <c r="F22" s="5">
        <v>7600</v>
      </c>
      <c r="G22" s="5">
        <v>8000</v>
      </c>
      <c r="H22" s="5"/>
      <c r="I22" s="5">
        <v>8200</v>
      </c>
      <c r="J22" s="5">
        <v>8000</v>
      </c>
      <c r="K22" s="12"/>
      <c r="L22" s="8">
        <f aca="true" t="shared" si="2" ref="L22:M37">+I22+F22+C22</f>
        <v>23900</v>
      </c>
      <c r="M22" s="8">
        <f t="shared" si="2"/>
        <v>24000</v>
      </c>
      <c r="N22" s="27">
        <f aca="true" t="shared" si="3" ref="N22:N49">+L22-M22</f>
        <v>-100</v>
      </c>
      <c r="O22" s="13"/>
    </row>
    <row r="23" spans="1:15" ht="15">
      <c r="A23" t="s">
        <v>52</v>
      </c>
      <c r="C23" s="5">
        <v>1000</v>
      </c>
      <c r="D23" s="5">
        <v>1000</v>
      </c>
      <c r="E23" s="5"/>
      <c r="F23" s="5">
        <v>850</v>
      </c>
      <c r="G23" s="5">
        <v>1000</v>
      </c>
      <c r="H23" s="5"/>
      <c r="I23" s="5">
        <v>750</v>
      </c>
      <c r="J23" s="5">
        <v>1000</v>
      </c>
      <c r="K23" s="12"/>
      <c r="L23" s="8">
        <f t="shared" si="2"/>
        <v>2600</v>
      </c>
      <c r="M23" s="8">
        <f t="shared" si="2"/>
        <v>3000</v>
      </c>
      <c r="N23" s="27">
        <f t="shared" si="3"/>
        <v>-400</v>
      </c>
      <c r="O23" s="13"/>
    </row>
    <row r="24" spans="1:15" ht="15">
      <c r="A24" t="s">
        <v>16</v>
      </c>
      <c r="C24" s="5">
        <v>75</v>
      </c>
      <c r="D24" s="5">
        <v>70</v>
      </c>
      <c r="E24" s="5"/>
      <c r="F24" s="5">
        <v>85</v>
      </c>
      <c r="G24" s="5">
        <v>70</v>
      </c>
      <c r="H24" s="5"/>
      <c r="I24" s="5">
        <v>95</v>
      </c>
      <c r="J24" s="5">
        <v>700</v>
      </c>
      <c r="K24" s="12"/>
      <c r="L24" s="8">
        <f t="shared" si="2"/>
        <v>255</v>
      </c>
      <c r="M24" s="8">
        <f t="shared" si="2"/>
        <v>840</v>
      </c>
      <c r="N24" s="27">
        <f t="shared" si="3"/>
        <v>-585</v>
      </c>
      <c r="O24" s="13"/>
    </row>
    <row r="25" spans="1:15" ht="15">
      <c r="A25" t="s">
        <v>17</v>
      </c>
      <c r="C25" s="5">
        <v>50</v>
      </c>
      <c r="D25" s="5">
        <v>50</v>
      </c>
      <c r="E25" s="5"/>
      <c r="F25" s="5">
        <v>25</v>
      </c>
      <c r="G25" s="5">
        <v>50</v>
      </c>
      <c r="H25" s="5"/>
      <c r="I25" s="5">
        <v>85</v>
      </c>
      <c r="J25" s="5">
        <v>50</v>
      </c>
      <c r="K25" s="12"/>
      <c r="L25" s="8">
        <f t="shared" si="2"/>
        <v>160</v>
      </c>
      <c r="M25" s="8">
        <f t="shared" si="2"/>
        <v>150</v>
      </c>
      <c r="N25" s="27">
        <f t="shared" si="3"/>
        <v>10</v>
      </c>
      <c r="O25" s="13"/>
    </row>
    <row r="26" spans="1:15" ht="15">
      <c r="A26" t="s">
        <v>18</v>
      </c>
      <c r="C26" s="5">
        <v>200</v>
      </c>
      <c r="D26" s="5">
        <v>100</v>
      </c>
      <c r="E26" s="5"/>
      <c r="F26" s="5">
        <v>50</v>
      </c>
      <c r="G26" s="5">
        <v>100</v>
      </c>
      <c r="H26" s="5"/>
      <c r="I26" s="5">
        <v>250</v>
      </c>
      <c r="J26" s="5">
        <v>100</v>
      </c>
      <c r="K26" s="12"/>
      <c r="L26" s="8">
        <f t="shared" si="2"/>
        <v>500</v>
      </c>
      <c r="M26" s="8">
        <f t="shared" si="2"/>
        <v>300</v>
      </c>
      <c r="N26" s="27">
        <f t="shared" si="3"/>
        <v>200</v>
      </c>
      <c r="O26" s="13"/>
    </row>
    <row r="27" spans="1:15" ht="15">
      <c r="A27" t="s">
        <v>19</v>
      </c>
      <c r="C27" s="5">
        <v>100</v>
      </c>
      <c r="D27" s="5">
        <v>50</v>
      </c>
      <c r="E27" s="5"/>
      <c r="F27" s="5">
        <v>0</v>
      </c>
      <c r="G27" s="5">
        <v>50</v>
      </c>
      <c r="H27" s="5"/>
      <c r="I27" s="5">
        <v>0</v>
      </c>
      <c r="J27" s="5">
        <v>50</v>
      </c>
      <c r="K27" s="12"/>
      <c r="L27" s="8">
        <f t="shared" si="2"/>
        <v>100</v>
      </c>
      <c r="M27" s="8">
        <f t="shared" si="2"/>
        <v>150</v>
      </c>
      <c r="N27" s="27">
        <f t="shared" si="3"/>
        <v>-50</v>
      </c>
      <c r="O27" s="13"/>
    </row>
    <row r="28" spans="1:15" ht="15">
      <c r="A28" t="s">
        <v>20</v>
      </c>
      <c r="C28" s="5">
        <v>250</v>
      </c>
      <c r="D28" s="5">
        <v>200</v>
      </c>
      <c r="E28" s="5"/>
      <c r="F28" s="5">
        <v>200</v>
      </c>
      <c r="G28" s="5">
        <v>200</v>
      </c>
      <c r="H28" s="5"/>
      <c r="I28" s="5">
        <v>0</v>
      </c>
      <c r="J28" s="5">
        <v>200</v>
      </c>
      <c r="K28" s="12"/>
      <c r="L28" s="8">
        <f t="shared" si="2"/>
        <v>450</v>
      </c>
      <c r="M28" s="8">
        <f t="shared" si="2"/>
        <v>600</v>
      </c>
      <c r="N28" s="27">
        <f t="shared" si="3"/>
        <v>-150</v>
      </c>
      <c r="O28" s="13"/>
    </row>
    <row r="29" spans="1:15" ht="15">
      <c r="A29" t="s">
        <v>21</v>
      </c>
      <c r="C29" s="5">
        <v>200</v>
      </c>
      <c r="D29" s="5">
        <v>100</v>
      </c>
      <c r="E29" s="5"/>
      <c r="F29" s="5">
        <v>0</v>
      </c>
      <c r="G29" s="5">
        <v>100</v>
      </c>
      <c r="H29" s="5"/>
      <c r="I29" s="5">
        <v>0</v>
      </c>
      <c r="J29" s="5">
        <v>100</v>
      </c>
      <c r="K29" s="12"/>
      <c r="L29" s="8">
        <f t="shared" si="2"/>
        <v>200</v>
      </c>
      <c r="M29" s="8">
        <f t="shared" si="2"/>
        <v>300</v>
      </c>
      <c r="N29" s="27">
        <f t="shared" si="3"/>
        <v>-100</v>
      </c>
      <c r="O29" s="13"/>
    </row>
    <row r="30" spans="1:15" ht="15">
      <c r="A30" t="s">
        <v>22</v>
      </c>
      <c r="C30" s="5">
        <v>50</v>
      </c>
      <c r="D30" s="5">
        <v>100</v>
      </c>
      <c r="E30" s="5"/>
      <c r="F30" s="5">
        <v>25</v>
      </c>
      <c r="G30" s="5">
        <v>100</v>
      </c>
      <c r="H30" s="5"/>
      <c r="I30" s="5">
        <v>50</v>
      </c>
      <c r="J30" s="5">
        <v>100</v>
      </c>
      <c r="K30" s="12"/>
      <c r="L30" s="8">
        <f t="shared" si="2"/>
        <v>125</v>
      </c>
      <c r="M30" s="8">
        <f t="shared" si="2"/>
        <v>300</v>
      </c>
      <c r="N30" s="27">
        <f t="shared" si="3"/>
        <v>-175</v>
      </c>
      <c r="O30" s="13"/>
    </row>
    <row r="31" spans="1:15" ht="15">
      <c r="A31" t="s">
        <v>23</v>
      </c>
      <c r="C31" s="5">
        <v>2200</v>
      </c>
      <c r="D31" s="5">
        <v>2000</v>
      </c>
      <c r="E31" s="5"/>
      <c r="F31" s="5">
        <v>2400</v>
      </c>
      <c r="G31" s="5">
        <v>2000</v>
      </c>
      <c r="H31" s="5"/>
      <c r="I31" s="5">
        <v>1500</v>
      </c>
      <c r="J31" s="5">
        <v>2000</v>
      </c>
      <c r="K31" s="12"/>
      <c r="L31" s="8">
        <f t="shared" si="2"/>
        <v>6100</v>
      </c>
      <c r="M31" s="8">
        <f t="shared" si="2"/>
        <v>6000</v>
      </c>
      <c r="N31" s="27">
        <f t="shared" si="3"/>
        <v>100</v>
      </c>
      <c r="O31" s="13"/>
    </row>
    <row r="32" spans="1:15" ht="15">
      <c r="A32" t="s">
        <v>24</v>
      </c>
      <c r="C32" s="5">
        <v>400</v>
      </c>
      <c r="D32" s="5">
        <v>450</v>
      </c>
      <c r="E32" s="5"/>
      <c r="F32" s="5">
        <v>450</v>
      </c>
      <c r="G32" s="5">
        <v>450</v>
      </c>
      <c r="H32" s="5"/>
      <c r="I32" s="5">
        <v>450</v>
      </c>
      <c r="J32" s="5">
        <v>450</v>
      </c>
      <c r="K32" s="12"/>
      <c r="L32" s="8">
        <f t="shared" si="2"/>
        <v>1300</v>
      </c>
      <c r="M32" s="8">
        <f t="shared" si="2"/>
        <v>1350</v>
      </c>
      <c r="N32" s="27">
        <f t="shared" si="3"/>
        <v>-50</v>
      </c>
      <c r="O32" s="13"/>
    </row>
    <row r="33" spans="1:15" ht="15">
      <c r="A33" s="1" t="s">
        <v>50</v>
      </c>
      <c r="C33" s="5">
        <v>200</v>
      </c>
      <c r="D33" s="5">
        <v>200</v>
      </c>
      <c r="E33" s="5"/>
      <c r="F33" s="5">
        <v>188</v>
      </c>
      <c r="G33" s="5">
        <v>200</v>
      </c>
      <c r="H33" s="5"/>
      <c r="I33" s="5">
        <v>188</v>
      </c>
      <c r="J33" s="5">
        <v>200</v>
      </c>
      <c r="K33" s="12"/>
      <c r="L33" s="8">
        <f t="shared" si="2"/>
        <v>576</v>
      </c>
      <c r="M33" s="8">
        <f t="shared" si="2"/>
        <v>600</v>
      </c>
      <c r="N33" s="27">
        <f t="shared" si="3"/>
        <v>-24</v>
      </c>
      <c r="O33" s="13"/>
    </row>
    <row r="34" spans="1:15" ht="15">
      <c r="A34" s="1" t="s">
        <v>7</v>
      </c>
      <c r="C34" s="5">
        <v>425</v>
      </c>
      <c r="D34" s="5">
        <v>425</v>
      </c>
      <c r="E34" s="5"/>
      <c r="F34" s="5">
        <v>415</v>
      </c>
      <c r="G34" s="5">
        <v>425</v>
      </c>
      <c r="H34" s="5"/>
      <c r="I34" s="5">
        <v>415</v>
      </c>
      <c r="J34" s="5">
        <v>425</v>
      </c>
      <c r="K34" s="12"/>
      <c r="L34" s="8">
        <f t="shared" si="2"/>
        <v>1255</v>
      </c>
      <c r="M34" s="8">
        <f t="shared" si="2"/>
        <v>1275</v>
      </c>
      <c r="N34" s="27">
        <f t="shared" si="3"/>
        <v>-20</v>
      </c>
      <c r="O34" s="13"/>
    </row>
    <row r="35" spans="1:15" ht="15">
      <c r="A35" t="s">
        <v>25</v>
      </c>
      <c r="C35" s="5">
        <v>75</v>
      </c>
      <c r="D35" s="5">
        <v>150</v>
      </c>
      <c r="E35" s="5"/>
      <c r="F35" s="5">
        <v>150</v>
      </c>
      <c r="G35" s="5">
        <v>150</v>
      </c>
      <c r="H35" s="5"/>
      <c r="I35" s="5">
        <v>175</v>
      </c>
      <c r="J35" s="5">
        <v>150</v>
      </c>
      <c r="K35" s="12"/>
      <c r="L35" s="8">
        <f t="shared" si="2"/>
        <v>400</v>
      </c>
      <c r="M35" s="8">
        <f t="shared" si="2"/>
        <v>450</v>
      </c>
      <c r="N35" s="27">
        <f t="shared" si="3"/>
        <v>-50</v>
      </c>
      <c r="O35" s="13"/>
    </row>
    <row r="36" spans="1:15" ht="15">
      <c r="A36" t="s">
        <v>31</v>
      </c>
      <c r="C36" s="5">
        <v>100</v>
      </c>
      <c r="D36" s="5">
        <v>100</v>
      </c>
      <c r="E36" s="5"/>
      <c r="F36" s="5">
        <v>75</v>
      </c>
      <c r="G36" s="5">
        <v>100</v>
      </c>
      <c r="H36" s="5"/>
      <c r="I36" s="5">
        <v>75</v>
      </c>
      <c r="J36" s="5">
        <v>100</v>
      </c>
      <c r="K36" s="12"/>
      <c r="L36" s="8">
        <f t="shared" si="2"/>
        <v>250</v>
      </c>
      <c r="M36" s="8">
        <f t="shared" si="2"/>
        <v>300</v>
      </c>
      <c r="N36" s="27">
        <f t="shared" si="3"/>
        <v>-50</v>
      </c>
      <c r="O36" s="13"/>
    </row>
    <row r="37" spans="1:15" ht="15">
      <c r="A37" t="s">
        <v>26</v>
      </c>
      <c r="C37" s="5">
        <v>200</v>
      </c>
      <c r="D37" s="5">
        <v>100</v>
      </c>
      <c r="E37" s="5"/>
      <c r="F37" s="5">
        <v>200</v>
      </c>
      <c r="G37" s="5">
        <v>100</v>
      </c>
      <c r="H37" s="5"/>
      <c r="I37" s="5">
        <v>175</v>
      </c>
      <c r="J37" s="5">
        <v>100</v>
      </c>
      <c r="K37" s="12"/>
      <c r="L37" s="8">
        <f t="shared" si="2"/>
        <v>575</v>
      </c>
      <c r="M37" s="8">
        <f t="shared" si="2"/>
        <v>300</v>
      </c>
      <c r="N37" s="27">
        <f t="shared" si="3"/>
        <v>275</v>
      </c>
      <c r="O37" s="13"/>
    </row>
    <row r="38" spans="1:15" ht="15">
      <c r="A38" t="s">
        <v>27</v>
      </c>
      <c r="C38" s="5">
        <v>100</v>
      </c>
      <c r="D38" s="5">
        <v>100</v>
      </c>
      <c r="E38" s="5"/>
      <c r="F38" s="5">
        <v>75</v>
      </c>
      <c r="G38" s="5">
        <v>100</v>
      </c>
      <c r="H38" s="5"/>
      <c r="I38" s="5">
        <v>75</v>
      </c>
      <c r="J38" s="5">
        <v>100</v>
      </c>
      <c r="K38" s="12"/>
      <c r="L38" s="8">
        <f aca="true" t="shared" si="4" ref="L38:L49">+I38+F38+C38</f>
        <v>250</v>
      </c>
      <c r="M38" s="8">
        <f aca="true" t="shared" si="5" ref="M38:M49">+J38+G38+D38</f>
        <v>300</v>
      </c>
      <c r="N38" s="27">
        <f t="shared" si="3"/>
        <v>-50</v>
      </c>
      <c r="O38" s="13"/>
    </row>
    <row r="39" spans="1:15" ht="15">
      <c r="A39" t="s">
        <v>28</v>
      </c>
      <c r="C39" s="5">
        <v>50</v>
      </c>
      <c r="D39" s="5">
        <v>100</v>
      </c>
      <c r="E39" s="5"/>
      <c r="F39" s="5">
        <v>35</v>
      </c>
      <c r="G39" s="5">
        <v>100</v>
      </c>
      <c r="H39" s="5"/>
      <c r="I39" s="5">
        <v>40</v>
      </c>
      <c r="J39" s="5">
        <v>100</v>
      </c>
      <c r="K39" s="12"/>
      <c r="L39" s="8">
        <f t="shared" si="4"/>
        <v>125</v>
      </c>
      <c r="M39" s="8">
        <f t="shared" si="5"/>
        <v>300</v>
      </c>
      <c r="N39" s="27">
        <f t="shared" si="3"/>
        <v>-175</v>
      </c>
      <c r="O39" s="13"/>
    </row>
    <row r="40" spans="1:15" ht="15">
      <c r="A40" t="s">
        <v>29</v>
      </c>
      <c r="C40" s="5">
        <v>200</v>
      </c>
      <c r="D40" s="5">
        <v>200</v>
      </c>
      <c r="E40" s="5"/>
      <c r="F40" s="5">
        <v>150</v>
      </c>
      <c r="G40" s="5">
        <v>200</v>
      </c>
      <c r="H40" s="5"/>
      <c r="I40" s="5">
        <v>135</v>
      </c>
      <c r="J40" s="5">
        <v>200</v>
      </c>
      <c r="K40" s="12"/>
      <c r="L40" s="8">
        <f t="shared" si="4"/>
        <v>485</v>
      </c>
      <c r="M40" s="8">
        <f t="shared" si="5"/>
        <v>600</v>
      </c>
      <c r="N40" s="27">
        <f t="shared" si="3"/>
        <v>-115</v>
      </c>
      <c r="O40" s="13"/>
    </row>
    <row r="41" spans="1:15" ht="15">
      <c r="A41" t="s">
        <v>30</v>
      </c>
      <c r="C41" s="5">
        <v>70</v>
      </c>
      <c r="D41" s="5">
        <v>100</v>
      </c>
      <c r="E41" s="5"/>
      <c r="F41" s="5">
        <v>95</v>
      </c>
      <c r="G41" s="5">
        <v>100</v>
      </c>
      <c r="H41" s="5"/>
      <c r="I41" s="5">
        <v>75</v>
      </c>
      <c r="J41" s="5">
        <v>100</v>
      </c>
      <c r="K41" s="12"/>
      <c r="L41" s="8">
        <f t="shared" si="4"/>
        <v>240</v>
      </c>
      <c r="M41" s="8">
        <f t="shared" si="5"/>
        <v>300</v>
      </c>
      <c r="N41" s="27">
        <f t="shared" si="3"/>
        <v>-60</v>
      </c>
      <c r="O41" s="13"/>
    </row>
    <row r="42" spans="1:15" ht="15">
      <c r="A42" s="1" t="s">
        <v>47</v>
      </c>
      <c r="C42" s="5">
        <v>50</v>
      </c>
      <c r="D42" s="5">
        <v>100</v>
      </c>
      <c r="E42" s="5"/>
      <c r="F42" s="5">
        <v>100</v>
      </c>
      <c r="G42" s="5">
        <v>100</v>
      </c>
      <c r="H42" s="5"/>
      <c r="I42" s="5">
        <v>299</v>
      </c>
      <c r="J42" s="5">
        <v>100</v>
      </c>
      <c r="K42" s="12"/>
      <c r="L42" s="8">
        <f t="shared" si="4"/>
        <v>449</v>
      </c>
      <c r="M42" s="8">
        <f t="shared" si="5"/>
        <v>300</v>
      </c>
      <c r="N42" s="27">
        <f t="shared" si="3"/>
        <v>149</v>
      </c>
      <c r="O42" s="13"/>
    </row>
    <row r="43" spans="1:15" ht="15">
      <c r="A43" s="14" t="s">
        <v>53</v>
      </c>
      <c r="C43" s="5">
        <v>350</v>
      </c>
      <c r="D43" s="5">
        <v>500</v>
      </c>
      <c r="E43" s="5"/>
      <c r="F43" s="5">
        <v>300</v>
      </c>
      <c r="G43" s="5">
        <v>500</v>
      </c>
      <c r="H43" s="5"/>
      <c r="I43" s="5">
        <v>750</v>
      </c>
      <c r="J43" s="5">
        <v>500</v>
      </c>
      <c r="K43" s="12"/>
      <c r="L43" s="8">
        <f t="shared" si="4"/>
        <v>1400</v>
      </c>
      <c r="M43" s="8">
        <f t="shared" si="5"/>
        <v>1500</v>
      </c>
      <c r="N43" s="27">
        <f t="shared" si="3"/>
        <v>-100</v>
      </c>
      <c r="O43" s="13"/>
    </row>
    <row r="44" spans="1:15" ht="15">
      <c r="A44" t="s">
        <v>54</v>
      </c>
      <c r="C44" s="5">
        <v>1000</v>
      </c>
      <c r="D44" s="5">
        <v>1500</v>
      </c>
      <c r="E44" s="5"/>
      <c r="F44" s="5">
        <v>1500</v>
      </c>
      <c r="G44" s="5">
        <v>1500</v>
      </c>
      <c r="H44" s="5"/>
      <c r="I44" s="5">
        <v>1600</v>
      </c>
      <c r="J44" s="5">
        <v>1500</v>
      </c>
      <c r="K44" s="12"/>
      <c r="L44" s="8">
        <f t="shared" si="4"/>
        <v>4100</v>
      </c>
      <c r="M44" s="8">
        <f t="shared" si="5"/>
        <v>4500</v>
      </c>
      <c r="N44" s="27">
        <f t="shared" si="3"/>
        <v>-400</v>
      </c>
      <c r="O44" s="13"/>
    </row>
    <row r="45" spans="1:15" ht="15">
      <c r="A45" t="s">
        <v>32</v>
      </c>
      <c r="C45" s="5">
        <v>200</v>
      </c>
      <c r="D45" s="5">
        <v>250</v>
      </c>
      <c r="E45" s="5"/>
      <c r="F45" s="5">
        <v>0</v>
      </c>
      <c r="G45" s="5">
        <v>250</v>
      </c>
      <c r="H45" s="5"/>
      <c r="I45" s="5">
        <v>0</v>
      </c>
      <c r="J45" s="5">
        <v>250</v>
      </c>
      <c r="K45" s="12"/>
      <c r="L45" s="8">
        <f t="shared" si="4"/>
        <v>200</v>
      </c>
      <c r="M45" s="8">
        <f t="shared" si="5"/>
        <v>750</v>
      </c>
      <c r="N45" s="27">
        <f t="shared" si="3"/>
        <v>-550</v>
      </c>
      <c r="O45" s="13"/>
    </row>
    <row r="46" spans="1:15" ht="15">
      <c r="A46" t="s">
        <v>33</v>
      </c>
      <c r="C46" s="5">
        <v>600</v>
      </c>
      <c r="D46" s="5">
        <v>700</v>
      </c>
      <c r="E46" s="5"/>
      <c r="F46" s="5">
        <v>575</v>
      </c>
      <c r="G46" s="5">
        <v>700</v>
      </c>
      <c r="H46" s="5"/>
      <c r="I46" s="5">
        <v>675</v>
      </c>
      <c r="J46" s="5">
        <v>700</v>
      </c>
      <c r="K46" s="12"/>
      <c r="L46" s="8">
        <f t="shared" si="4"/>
        <v>1850</v>
      </c>
      <c r="M46" s="8">
        <f t="shared" si="5"/>
        <v>2100</v>
      </c>
      <c r="N46" s="27">
        <f t="shared" si="3"/>
        <v>-250</v>
      </c>
      <c r="O46" s="13"/>
    </row>
    <row r="47" spans="1:15" ht="15">
      <c r="A47" t="s">
        <v>34</v>
      </c>
      <c r="C47" s="5">
        <v>175</v>
      </c>
      <c r="D47" s="5">
        <v>250</v>
      </c>
      <c r="E47" s="5"/>
      <c r="F47" s="5">
        <v>175</v>
      </c>
      <c r="G47" s="5">
        <v>250</v>
      </c>
      <c r="H47" s="5"/>
      <c r="I47" s="5">
        <v>185</v>
      </c>
      <c r="J47" s="5">
        <v>250</v>
      </c>
      <c r="K47" s="12"/>
      <c r="L47" s="8">
        <f t="shared" si="4"/>
        <v>535</v>
      </c>
      <c r="M47" s="8">
        <f t="shared" si="5"/>
        <v>750</v>
      </c>
      <c r="N47" s="27">
        <f t="shared" si="3"/>
        <v>-215</v>
      </c>
      <c r="O47" s="13"/>
    </row>
    <row r="48" spans="1:15" ht="15">
      <c r="A48" t="s">
        <v>35</v>
      </c>
      <c r="C48" s="5">
        <v>0</v>
      </c>
      <c r="D48" s="5">
        <v>100</v>
      </c>
      <c r="E48" s="5"/>
      <c r="F48" s="5">
        <v>0</v>
      </c>
      <c r="G48" s="5">
        <v>0</v>
      </c>
      <c r="H48" s="5"/>
      <c r="I48" s="5">
        <v>0</v>
      </c>
      <c r="J48" s="5">
        <v>0</v>
      </c>
      <c r="K48" s="12"/>
      <c r="L48" s="8">
        <f t="shared" si="4"/>
        <v>0</v>
      </c>
      <c r="M48" s="8">
        <f t="shared" si="5"/>
        <v>100</v>
      </c>
      <c r="N48" s="27">
        <f t="shared" si="3"/>
        <v>-100</v>
      </c>
      <c r="O48" s="13"/>
    </row>
    <row r="49" spans="1:15" ht="15">
      <c r="A49" t="s">
        <v>36</v>
      </c>
      <c r="C49" s="6">
        <v>250</v>
      </c>
      <c r="D49" s="6">
        <v>110</v>
      </c>
      <c r="E49" s="5"/>
      <c r="F49" s="6">
        <v>150</v>
      </c>
      <c r="G49" s="6">
        <v>110</v>
      </c>
      <c r="H49" s="5"/>
      <c r="I49" s="6">
        <v>150</v>
      </c>
      <c r="J49" s="6">
        <v>110</v>
      </c>
      <c r="K49" s="12"/>
      <c r="L49" s="9">
        <f t="shared" si="4"/>
        <v>550</v>
      </c>
      <c r="M49" s="9">
        <f t="shared" si="5"/>
        <v>330</v>
      </c>
      <c r="N49" s="28">
        <f t="shared" si="3"/>
        <v>220</v>
      </c>
      <c r="O49" s="13"/>
    </row>
    <row r="50" spans="1:15" ht="15">
      <c r="A50" s="3" t="s">
        <v>37</v>
      </c>
      <c r="C50" s="15">
        <f>SUM(C22:C49)</f>
        <v>16670</v>
      </c>
      <c r="D50" s="15">
        <f>SUM(D22:D49)</f>
        <v>17105</v>
      </c>
      <c r="E50" s="5"/>
      <c r="F50" s="15">
        <f>SUM(F22:F49)</f>
        <v>15868</v>
      </c>
      <c r="G50" s="15">
        <f>SUM(G22:G49)</f>
        <v>17005</v>
      </c>
      <c r="H50" s="5"/>
      <c r="I50" s="15">
        <f>SUM(I22:I49)</f>
        <v>16392</v>
      </c>
      <c r="J50" s="15">
        <f>SUM(J22:J49)</f>
        <v>17635</v>
      </c>
      <c r="K50" s="12"/>
      <c r="L50" s="15">
        <f>SUM(L22:L49)</f>
        <v>48930</v>
      </c>
      <c r="M50" s="15">
        <f>SUM(M22:M49)</f>
        <v>51745</v>
      </c>
      <c r="N50" s="15">
        <f>SUM(N22:N49)</f>
        <v>-2815</v>
      </c>
      <c r="O50" s="13"/>
    </row>
    <row r="51" spans="1:15" ht="15">
      <c r="A51" s="3" t="s">
        <v>51</v>
      </c>
      <c r="C51" s="17">
        <f>+C50/C8</f>
        <v>0.6612455374851249</v>
      </c>
      <c r="D51" s="17">
        <f>+D50/D8</f>
        <v>0.5701666666666667</v>
      </c>
      <c r="E51" s="5"/>
      <c r="F51" s="17">
        <f>+F50/F8</f>
        <v>0.592089552238806</v>
      </c>
      <c r="G51" s="17">
        <f>+G50/G8</f>
        <v>0.5668333333333333</v>
      </c>
      <c r="H51" s="5"/>
      <c r="I51" s="17">
        <f>+I50/I8</f>
        <v>0.5287741935483871</v>
      </c>
      <c r="J51" s="17">
        <f>+J50/J8</f>
        <v>0.5878333333333333</v>
      </c>
      <c r="K51" s="12"/>
      <c r="L51" s="17">
        <f>+L50/L8</f>
        <v>0.5894470545717383</v>
      </c>
      <c r="M51" s="17">
        <f>+M50/M8</f>
        <v>0.5749444444444445</v>
      </c>
      <c r="N51" s="16"/>
      <c r="O51" s="13"/>
    </row>
    <row r="52" spans="1:15" ht="15">
      <c r="A52" s="3"/>
      <c r="C52" s="5"/>
      <c r="D52" s="5"/>
      <c r="E52" s="5"/>
      <c r="F52" s="5"/>
      <c r="G52" s="5"/>
      <c r="H52" s="5"/>
      <c r="I52" s="5"/>
      <c r="J52" s="5"/>
      <c r="K52" s="12"/>
      <c r="L52" s="12"/>
      <c r="M52" s="12"/>
      <c r="N52" s="13"/>
      <c r="O52" s="13"/>
    </row>
    <row r="53" spans="1:15" ht="15">
      <c r="A53" s="3" t="s">
        <v>38</v>
      </c>
      <c r="C53" s="15">
        <f>+C8-C18-C50</f>
        <v>240</v>
      </c>
      <c r="D53" s="15">
        <f>+D8-D18-D50</f>
        <v>3895</v>
      </c>
      <c r="E53" s="5"/>
      <c r="F53" s="15">
        <f>+F8-F18-F50</f>
        <v>1657</v>
      </c>
      <c r="G53" s="15">
        <f>+G8-G18-G50</f>
        <v>3995</v>
      </c>
      <c r="H53" s="5"/>
      <c r="I53" s="15">
        <f>+I8-I18-I50</f>
        <v>6158</v>
      </c>
      <c r="J53" s="15">
        <f>+J8-J18-J50</f>
        <v>3365</v>
      </c>
      <c r="K53" s="12"/>
      <c r="L53" s="15">
        <f>+L8-L18-L50</f>
        <v>8055</v>
      </c>
      <c r="M53" s="15">
        <f>+M8-M18-M50</f>
        <v>11255</v>
      </c>
      <c r="N53" s="19">
        <f>+L53-M53</f>
        <v>-3200</v>
      </c>
      <c r="O53" s="13"/>
    </row>
    <row r="54" spans="1:15" ht="15">
      <c r="A54" s="3" t="s">
        <v>59</v>
      </c>
      <c r="C54" s="17">
        <f>+C53/C8</f>
        <v>0.009520031733439112</v>
      </c>
      <c r="D54" s="17">
        <f>+D53/D8</f>
        <v>0.12983333333333333</v>
      </c>
      <c r="E54" s="11"/>
      <c r="F54" s="17">
        <f>+F53/F8</f>
        <v>0.06182835820895522</v>
      </c>
      <c r="G54" s="17">
        <f>+G53/G8</f>
        <v>0.13316666666666666</v>
      </c>
      <c r="H54" s="11"/>
      <c r="I54" s="17">
        <f>+I53/I8</f>
        <v>0.19864516129032259</v>
      </c>
      <c r="J54" s="17">
        <f>+J53/J8</f>
        <v>0.11216666666666666</v>
      </c>
      <c r="K54" s="11"/>
      <c r="L54" s="17">
        <f>+L53/L8</f>
        <v>0.09703650162631008</v>
      </c>
      <c r="M54" s="17">
        <f>+M53/M8</f>
        <v>0.12505555555555556</v>
      </c>
      <c r="N54" s="13"/>
      <c r="O54" s="13"/>
    </row>
    <row r="55" spans="3:13" ht="15">
      <c r="C55" s="5"/>
      <c r="D55" s="5"/>
      <c r="E55" s="5"/>
      <c r="F55" s="5"/>
      <c r="G55" s="5"/>
      <c r="H55" s="5"/>
      <c r="I55" s="5"/>
      <c r="J55" s="5"/>
      <c r="K55" s="12"/>
      <c r="L55" s="5"/>
      <c r="M55" s="5"/>
    </row>
    <row r="56" spans="3:13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fitToHeight="2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zoomScalePageLayoutView="0" workbookViewId="0" topLeftCell="A32">
      <selection activeCell="I43" sqref="I43"/>
    </sheetView>
  </sheetViews>
  <sheetFormatPr defaultColWidth="9.140625" defaultRowHeight="15"/>
  <cols>
    <col min="2" max="2" width="14.28125" style="0" customWidth="1"/>
    <col min="3" max="4" width="10.57421875" style="0" bestFit="1" customWidth="1"/>
    <col min="5" max="5" width="2.7109375" style="0" customWidth="1"/>
    <col min="6" max="7" width="10.57421875" style="0" bestFit="1" customWidth="1"/>
    <col min="8" max="8" width="2.7109375" style="0" customWidth="1"/>
    <col min="9" max="10" width="10.57421875" style="0" bestFit="1" customWidth="1"/>
    <col min="11" max="11" width="2.7109375" style="0" customWidth="1"/>
    <col min="12" max="13" width="10.57421875" style="0" bestFit="1" customWidth="1"/>
  </cols>
  <sheetData>
    <row r="1" spans="1:13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5">
      <c r="N4" s="2" t="s">
        <v>48</v>
      </c>
    </row>
    <row r="5" spans="3:14" ht="15">
      <c r="C5" s="2" t="s">
        <v>60</v>
      </c>
      <c r="D5" s="2" t="s">
        <v>60</v>
      </c>
      <c r="E5" s="2"/>
      <c r="F5" s="2" t="s">
        <v>61</v>
      </c>
      <c r="G5" s="2" t="s">
        <v>61</v>
      </c>
      <c r="H5" s="2"/>
      <c r="I5" s="2" t="s">
        <v>62</v>
      </c>
      <c r="J5" s="2" t="s">
        <v>62</v>
      </c>
      <c r="K5" s="2"/>
      <c r="L5" s="20" t="s">
        <v>63</v>
      </c>
      <c r="M5" s="20" t="s">
        <v>63</v>
      </c>
      <c r="N5" s="2" t="s">
        <v>49</v>
      </c>
    </row>
    <row r="6" spans="3:14" ht="15">
      <c r="C6" s="2" t="s">
        <v>40</v>
      </c>
      <c r="D6" s="2" t="s">
        <v>42</v>
      </c>
      <c r="E6" s="2"/>
      <c r="F6" s="2" t="s">
        <v>40</v>
      </c>
      <c r="G6" s="2" t="s">
        <v>42</v>
      </c>
      <c r="H6" s="2"/>
      <c r="I6" s="2" t="s">
        <v>40</v>
      </c>
      <c r="J6" s="2" t="s">
        <v>42</v>
      </c>
      <c r="K6" s="2"/>
      <c r="L6" s="2" t="s">
        <v>40</v>
      </c>
      <c r="M6" s="2" t="s">
        <v>42</v>
      </c>
      <c r="N6" s="2" t="s">
        <v>42</v>
      </c>
    </row>
    <row r="7" spans="3:14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3" t="s">
        <v>3</v>
      </c>
      <c r="C8" s="4">
        <v>35000</v>
      </c>
      <c r="D8" s="4">
        <v>30000</v>
      </c>
      <c r="E8" s="4"/>
      <c r="F8" s="4">
        <v>28750</v>
      </c>
      <c r="G8" s="4">
        <v>30000</v>
      </c>
      <c r="H8" s="4"/>
      <c r="I8" s="4">
        <v>29000</v>
      </c>
      <c r="J8" s="4">
        <v>30000</v>
      </c>
      <c r="K8" s="4"/>
      <c r="L8" s="4">
        <f>+I8+F8+C8</f>
        <v>92750</v>
      </c>
      <c r="M8" s="4">
        <f>+J8+G8+D8</f>
        <v>90000</v>
      </c>
      <c r="N8" s="19">
        <f>+L8-M8</f>
        <v>2750</v>
      </c>
    </row>
    <row r="9" spans="3:14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5">
      <c r="A10" s="3" t="s">
        <v>4</v>
      </c>
    </row>
    <row r="11" spans="1:14" ht="15">
      <c r="A11" t="s">
        <v>11</v>
      </c>
      <c r="C11" s="5">
        <v>555</v>
      </c>
      <c r="D11" s="5">
        <v>2000</v>
      </c>
      <c r="E11" s="5"/>
      <c r="F11" s="5">
        <v>2000</v>
      </c>
      <c r="G11" s="5">
        <v>2000</v>
      </c>
      <c r="H11" s="5"/>
      <c r="I11" s="5">
        <v>700</v>
      </c>
      <c r="J11" s="5">
        <v>2000</v>
      </c>
      <c r="K11" s="5"/>
      <c r="L11" s="8">
        <f aca="true" t="shared" si="0" ref="L11:M17">+I11+F11+C11</f>
        <v>3255</v>
      </c>
      <c r="M11" s="8">
        <f t="shared" si="0"/>
        <v>6000</v>
      </c>
      <c r="N11" s="27">
        <f aca="true" t="shared" si="1" ref="N11:N17">+L11-M11</f>
        <v>-2745</v>
      </c>
    </row>
    <row r="12" spans="1:14" ht="15">
      <c r="A12" t="s">
        <v>13</v>
      </c>
      <c r="C12" s="5">
        <v>4100</v>
      </c>
      <c r="D12" s="5">
        <v>4000</v>
      </c>
      <c r="E12" s="5"/>
      <c r="F12" s="5">
        <v>4000</v>
      </c>
      <c r="G12" s="5">
        <v>4000</v>
      </c>
      <c r="H12" s="5"/>
      <c r="I12" s="5">
        <v>4100</v>
      </c>
      <c r="J12" s="5">
        <v>4000</v>
      </c>
      <c r="K12" s="5"/>
      <c r="L12" s="8">
        <f t="shared" si="0"/>
        <v>12200</v>
      </c>
      <c r="M12" s="8">
        <f t="shared" si="0"/>
        <v>12000</v>
      </c>
      <c r="N12" s="27">
        <f t="shared" si="1"/>
        <v>200</v>
      </c>
    </row>
    <row r="13" spans="1:14" ht="15">
      <c r="A13" t="s">
        <v>5</v>
      </c>
      <c r="C13" s="5">
        <v>2000</v>
      </c>
      <c r="D13" s="5">
        <v>2000</v>
      </c>
      <c r="E13" s="5"/>
      <c r="F13" s="5">
        <v>2000</v>
      </c>
      <c r="G13" s="5">
        <v>2000</v>
      </c>
      <c r="H13" s="5"/>
      <c r="I13" s="5">
        <v>1500</v>
      </c>
      <c r="J13" s="5">
        <v>2000</v>
      </c>
      <c r="K13" s="5"/>
      <c r="L13" s="8">
        <f t="shared" si="0"/>
        <v>5500</v>
      </c>
      <c r="M13" s="8">
        <f t="shared" si="0"/>
        <v>6000</v>
      </c>
      <c r="N13" s="27">
        <f t="shared" si="1"/>
        <v>-500</v>
      </c>
    </row>
    <row r="14" spans="1:14" ht="15">
      <c r="A14" t="s">
        <v>6</v>
      </c>
      <c r="C14" s="5">
        <v>100</v>
      </c>
      <c r="D14" s="5">
        <v>500</v>
      </c>
      <c r="E14" s="5"/>
      <c r="F14" s="5">
        <v>300</v>
      </c>
      <c r="G14" s="5">
        <v>500</v>
      </c>
      <c r="H14" s="5"/>
      <c r="I14" s="5">
        <v>250</v>
      </c>
      <c r="J14" s="5">
        <v>500</v>
      </c>
      <c r="K14" s="5"/>
      <c r="L14" s="8">
        <f t="shared" si="0"/>
        <v>650</v>
      </c>
      <c r="M14" s="8">
        <f t="shared" si="0"/>
        <v>1500</v>
      </c>
      <c r="N14" s="27">
        <f t="shared" si="1"/>
        <v>-850</v>
      </c>
    </row>
    <row r="15" spans="1:14" ht="15">
      <c r="A15" t="s">
        <v>8</v>
      </c>
      <c r="C15" s="5">
        <v>75</v>
      </c>
      <c r="D15" s="5">
        <v>100</v>
      </c>
      <c r="E15" s="5"/>
      <c r="F15" s="5">
        <v>75</v>
      </c>
      <c r="G15" s="5">
        <v>100</v>
      </c>
      <c r="H15" s="5"/>
      <c r="I15" s="5">
        <v>95</v>
      </c>
      <c r="J15" s="5">
        <v>100</v>
      </c>
      <c r="K15" s="5"/>
      <c r="L15" s="8">
        <f t="shared" si="0"/>
        <v>245</v>
      </c>
      <c r="M15" s="8">
        <f t="shared" si="0"/>
        <v>300</v>
      </c>
      <c r="N15" s="27">
        <f t="shared" si="1"/>
        <v>-55</v>
      </c>
    </row>
    <row r="16" spans="1:14" ht="15">
      <c r="A16" t="s">
        <v>9</v>
      </c>
      <c r="C16" s="5">
        <v>25</v>
      </c>
      <c r="D16" s="5">
        <v>100</v>
      </c>
      <c r="E16" s="5"/>
      <c r="F16" s="5">
        <v>100</v>
      </c>
      <c r="G16" s="5">
        <v>100</v>
      </c>
      <c r="H16" s="5"/>
      <c r="I16" s="5">
        <v>100</v>
      </c>
      <c r="J16" s="5">
        <v>100</v>
      </c>
      <c r="K16" s="5"/>
      <c r="L16" s="8">
        <f t="shared" si="0"/>
        <v>225</v>
      </c>
      <c r="M16" s="8">
        <f t="shared" si="0"/>
        <v>300</v>
      </c>
      <c r="N16" s="27">
        <f t="shared" si="1"/>
        <v>-75</v>
      </c>
    </row>
    <row r="17" spans="1:14" ht="15">
      <c r="A17" t="s">
        <v>10</v>
      </c>
      <c r="C17" s="6">
        <v>300</v>
      </c>
      <c r="D17" s="6">
        <v>300</v>
      </c>
      <c r="E17" s="5"/>
      <c r="F17" s="6">
        <v>300</v>
      </c>
      <c r="G17" s="6">
        <v>300</v>
      </c>
      <c r="H17" s="5"/>
      <c r="I17" s="6">
        <v>300</v>
      </c>
      <c r="J17" s="6">
        <v>300</v>
      </c>
      <c r="K17" s="5"/>
      <c r="L17" s="9">
        <f t="shared" si="0"/>
        <v>900</v>
      </c>
      <c r="M17" s="9">
        <f t="shared" si="0"/>
        <v>900</v>
      </c>
      <c r="N17" s="10">
        <f t="shared" si="1"/>
        <v>0</v>
      </c>
    </row>
    <row r="18" spans="1:14" ht="15">
      <c r="A18" s="3" t="s">
        <v>12</v>
      </c>
      <c r="C18" s="15">
        <f>SUM(C11:C17)</f>
        <v>7155</v>
      </c>
      <c r="D18" s="15">
        <f>SUM(D11:D17)</f>
        <v>9000</v>
      </c>
      <c r="E18" s="15"/>
      <c r="F18" s="15">
        <f>SUM(F11:F17)</f>
        <v>8775</v>
      </c>
      <c r="G18" s="15">
        <f>SUM(G11:G17)</f>
        <v>9000</v>
      </c>
      <c r="H18" s="15"/>
      <c r="I18" s="15">
        <f>SUM(I11:I17)</f>
        <v>7045</v>
      </c>
      <c r="J18" s="15">
        <f>SUM(J11:J17)</f>
        <v>9000</v>
      </c>
      <c r="K18" s="16"/>
      <c r="L18" s="15">
        <f>SUM(L11:L17)</f>
        <v>22975</v>
      </c>
      <c r="M18" s="15">
        <f>SUM(M11:M17)</f>
        <v>27000</v>
      </c>
      <c r="N18" s="15">
        <f>SUM(N11:N17)</f>
        <v>-4025</v>
      </c>
    </row>
    <row r="19" spans="1:14" ht="15">
      <c r="A19" s="3" t="s">
        <v>51</v>
      </c>
      <c r="C19" s="17">
        <f>+C18/C8</f>
        <v>0.20442857142857143</v>
      </c>
      <c r="D19" s="17">
        <f>+D18/D8</f>
        <v>0.3</v>
      </c>
      <c r="E19" s="15"/>
      <c r="F19" s="17">
        <f>+F18/F8</f>
        <v>0.30521739130434783</v>
      </c>
      <c r="G19" s="17">
        <f>+G18/G8</f>
        <v>0.3</v>
      </c>
      <c r="H19" s="15"/>
      <c r="I19" s="17">
        <f>+I18/I8</f>
        <v>0.24293103448275863</v>
      </c>
      <c r="J19" s="17">
        <f>+J18/J8</f>
        <v>0.3</v>
      </c>
      <c r="K19" s="16"/>
      <c r="L19" s="17">
        <f>+L18/L8</f>
        <v>0.2477088948787062</v>
      </c>
      <c r="M19" s="17">
        <f>+M18/M8</f>
        <v>0.3</v>
      </c>
      <c r="N19" s="18"/>
    </row>
    <row r="20" spans="3:13" ht="1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3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5" ht="15">
      <c r="A22" t="s">
        <v>15</v>
      </c>
      <c r="C22" s="5">
        <v>7800</v>
      </c>
      <c r="D22" s="5">
        <v>8000</v>
      </c>
      <c r="E22" s="5"/>
      <c r="F22" s="5">
        <v>7500</v>
      </c>
      <c r="G22" s="5">
        <v>8000</v>
      </c>
      <c r="H22" s="5"/>
      <c r="I22" s="5">
        <v>8600</v>
      </c>
      <c r="J22" s="5">
        <v>8000</v>
      </c>
      <c r="K22" s="12"/>
      <c r="L22" s="8">
        <f aca="true" t="shared" si="2" ref="L22:M37">+I22+F22+C22</f>
        <v>23900</v>
      </c>
      <c r="M22" s="8">
        <f t="shared" si="2"/>
        <v>24000</v>
      </c>
      <c r="N22" s="27">
        <f aca="true" t="shared" si="3" ref="N22:N49">+L22-M22</f>
        <v>-100</v>
      </c>
      <c r="O22" s="13"/>
    </row>
    <row r="23" spans="1:15" ht="15">
      <c r="A23" t="s">
        <v>52</v>
      </c>
      <c r="C23" s="5">
        <v>1000</v>
      </c>
      <c r="D23" s="5">
        <v>1000</v>
      </c>
      <c r="E23" s="5"/>
      <c r="F23" s="5">
        <v>900</v>
      </c>
      <c r="G23" s="5">
        <v>1000</v>
      </c>
      <c r="H23" s="5"/>
      <c r="I23" s="5">
        <v>700</v>
      </c>
      <c r="J23" s="5">
        <v>1000</v>
      </c>
      <c r="K23" s="12"/>
      <c r="L23" s="8">
        <f t="shared" si="2"/>
        <v>2600</v>
      </c>
      <c r="M23" s="8">
        <f t="shared" si="2"/>
        <v>3000</v>
      </c>
      <c r="N23" s="27">
        <f t="shared" si="3"/>
        <v>-400</v>
      </c>
      <c r="O23" s="13"/>
    </row>
    <row r="24" spans="1:15" ht="15">
      <c r="A24" t="s">
        <v>16</v>
      </c>
      <c r="C24" s="5">
        <v>80</v>
      </c>
      <c r="D24" s="5">
        <v>70</v>
      </c>
      <c r="E24" s="5"/>
      <c r="F24" s="5">
        <v>85</v>
      </c>
      <c r="G24" s="5">
        <v>70</v>
      </c>
      <c r="H24" s="5"/>
      <c r="I24" s="5">
        <v>90</v>
      </c>
      <c r="J24" s="5">
        <v>700</v>
      </c>
      <c r="K24" s="12"/>
      <c r="L24" s="8">
        <f t="shared" si="2"/>
        <v>255</v>
      </c>
      <c r="M24" s="8">
        <f t="shared" si="2"/>
        <v>840</v>
      </c>
      <c r="N24" s="27">
        <f t="shared" si="3"/>
        <v>-585</v>
      </c>
      <c r="O24" s="13"/>
    </row>
    <row r="25" spans="1:15" ht="15">
      <c r="A25" t="s">
        <v>17</v>
      </c>
      <c r="C25" s="5">
        <v>45</v>
      </c>
      <c r="D25" s="5">
        <v>50</v>
      </c>
      <c r="E25" s="5"/>
      <c r="F25" s="5">
        <v>50</v>
      </c>
      <c r="G25" s="5">
        <v>50</v>
      </c>
      <c r="H25" s="5"/>
      <c r="I25" s="5">
        <v>85</v>
      </c>
      <c r="J25" s="5">
        <v>50</v>
      </c>
      <c r="K25" s="12"/>
      <c r="L25" s="8">
        <f t="shared" si="2"/>
        <v>180</v>
      </c>
      <c r="M25" s="8">
        <f t="shared" si="2"/>
        <v>150</v>
      </c>
      <c r="N25" s="27">
        <f t="shared" si="3"/>
        <v>30</v>
      </c>
      <c r="O25" s="13"/>
    </row>
    <row r="26" spans="1:15" ht="15">
      <c r="A26" t="s">
        <v>18</v>
      </c>
      <c r="C26" s="5">
        <v>0</v>
      </c>
      <c r="D26" s="5">
        <v>100</v>
      </c>
      <c r="E26" s="5"/>
      <c r="F26" s="5">
        <v>0</v>
      </c>
      <c r="G26" s="5">
        <v>100</v>
      </c>
      <c r="H26" s="5"/>
      <c r="I26" s="5">
        <v>250</v>
      </c>
      <c r="J26" s="5">
        <v>100</v>
      </c>
      <c r="K26" s="12"/>
      <c r="L26" s="8">
        <f t="shared" si="2"/>
        <v>250</v>
      </c>
      <c r="M26" s="8">
        <f t="shared" si="2"/>
        <v>300</v>
      </c>
      <c r="N26" s="27">
        <f t="shared" si="3"/>
        <v>-50</v>
      </c>
      <c r="O26" s="13"/>
    </row>
    <row r="27" spans="1:15" ht="15">
      <c r="A27" t="s">
        <v>19</v>
      </c>
      <c r="C27" s="5">
        <v>25</v>
      </c>
      <c r="D27" s="5">
        <v>50</v>
      </c>
      <c r="E27" s="5"/>
      <c r="F27" s="5">
        <v>25</v>
      </c>
      <c r="G27" s="5">
        <v>50</v>
      </c>
      <c r="H27" s="5"/>
      <c r="I27" s="5">
        <v>80</v>
      </c>
      <c r="J27" s="5">
        <v>50</v>
      </c>
      <c r="K27" s="12"/>
      <c r="L27" s="8">
        <f t="shared" si="2"/>
        <v>130</v>
      </c>
      <c r="M27" s="8">
        <f t="shared" si="2"/>
        <v>150</v>
      </c>
      <c r="N27" s="27">
        <f t="shared" si="3"/>
        <v>-20</v>
      </c>
      <c r="O27" s="13"/>
    </row>
    <row r="28" spans="1:15" ht="15">
      <c r="A28" t="s">
        <v>20</v>
      </c>
      <c r="C28" s="5">
        <v>200</v>
      </c>
      <c r="D28" s="5">
        <v>200</v>
      </c>
      <c r="E28" s="5"/>
      <c r="F28" s="5">
        <v>100</v>
      </c>
      <c r="G28" s="5">
        <v>200</v>
      </c>
      <c r="H28" s="5"/>
      <c r="I28" s="5">
        <v>75</v>
      </c>
      <c r="J28" s="5">
        <v>200</v>
      </c>
      <c r="K28" s="12"/>
      <c r="L28" s="8">
        <f t="shared" si="2"/>
        <v>375</v>
      </c>
      <c r="M28" s="8">
        <f t="shared" si="2"/>
        <v>600</v>
      </c>
      <c r="N28" s="27">
        <f t="shared" si="3"/>
        <v>-225</v>
      </c>
      <c r="O28" s="13"/>
    </row>
    <row r="29" spans="1:15" ht="15">
      <c r="A29" t="s">
        <v>21</v>
      </c>
      <c r="C29" s="5">
        <v>0</v>
      </c>
      <c r="D29" s="5">
        <v>100</v>
      </c>
      <c r="E29" s="5"/>
      <c r="F29" s="5">
        <v>0</v>
      </c>
      <c r="G29" s="5">
        <v>100</v>
      </c>
      <c r="H29" s="5"/>
      <c r="I29" s="5">
        <v>0</v>
      </c>
      <c r="J29" s="5">
        <v>100</v>
      </c>
      <c r="K29" s="12"/>
      <c r="L29" s="8">
        <f t="shared" si="2"/>
        <v>0</v>
      </c>
      <c r="M29" s="8">
        <f t="shared" si="2"/>
        <v>300</v>
      </c>
      <c r="N29" s="27">
        <f t="shared" si="3"/>
        <v>-300</v>
      </c>
      <c r="O29" s="13"/>
    </row>
    <row r="30" spans="1:15" ht="15">
      <c r="A30" t="s">
        <v>22</v>
      </c>
      <c r="C30" s="5">
        <v>100</v>
      </c>
      <c r="D30" s="5">
        <v>100</v>
      </c>
      <c r="E30" s="5"/>
      <c r="F30" s="5">
        <v>25</v>
      </c>
      <c r="G30" s="5">
        <v>100</v>
      </c>
      <c r="H30" s="5"/>
      <c r="I30" s="5">
        <v>50</v>
      </c>
      <c r="J30" s="5">
        <v>100</v>
      </c>
      <c r="K30" s="12"/>
      <c r="L30" s="8">
        <f t="shared" si="2"/>
        <v>175</v>
      </c>
      <c r="M30" s="8">
        <f t="shared" si="2"/>
        <v>300</v>
      </c>
      <c r="N30" s="27">
        <f t="shared" si="3"/>
        <v>-125</v>
      </c>
      <c r="O30" s="13"/>
    </row>
    <row r="31" spans="1:15" ht="15">
      <c r="A31" t="s">
        <v>23</v>
      </c>
      <c r="C31" s="5">
        <v>2500</v>
      </c>
      <c r="D31" s="5">
        <v>2000</v>
      </c>
      <c r="E31" s="5"/>
      <c r="F31" s="5">
        <v>2600</v>
      </c>
      <c r="G31" s="5">
        <v>2000</v>
      </c>
      <c r="H31" s="5"/>
      <c r="I31" s="5">
        <v>1000</v>
      </c>
      <c r="J31" s="5">
        <v>2000</v>
      </c>
      <c r="K31" s="12"/>
      <c r="L31" s="8">
        <f t="shared" si="2"/>
        <v>6100</v>
      </c>
      <c r="M31" s="8">
        <f t="shared" si="2"/>
        <v>6000</v>
      </c>
      <c r="N31" s="27">
        <f t="shared" si="3"/>
        <v>100</v>
      </c>
      <c r="O31" s="13"/>
    </row>
    <row r="32" spans="1:15" ht="15">
      <c r="A32" t="s">
        <v>24</v>
      </c>
      <c r="C32" s="5">
        <v>450</v>
      </c>
      <c r="D32" s="5">
        <v>450</v>
      </c>
      <c r="E32" s="5"/>
      <c r="F32" s="5">
        <v>450</v>
      </c>
      <c r="G32" s="5">
        <v>450</v>
      </c>
      <c r="H32" s="5"/>
      <c r="I32" s="5">
        <v>450</v>
      </c>
      <c r="J32" s="5">
        <v>450</v>
      </c>
      <c r="K32" s="12"/>
      <c r="L32" s="8">
        <f t="shared" si="2"/>
        <v>1350</v>
      </c>
      <c r="M32" s="8">
        <f t="shared" si="2"/>
        <v>1350</v>
      </c>
      <c r="N32" s="27">
        <f t="shared" si="3"/>
        <v>0</v>
      </c>
      <c r="O32" s="13"/>
    </row>
    <row r="33" spans="1:15" ht="15">
      <c r="A33" s="1" t="s">
        <v>50</v>
      </c>
      <c r="C33" s="5">
        <v>200</v>
      </c>
      <c r="D33" s="5">
        <v>200</v>
      </c>
      <c r="E33" s="5"/>
      <c r="F33" s="5">
        <v>188</v>
      </c>
      <c r="G33" s="5">
        <v>200</v>
      </c>
      <c r="H33" s="5"/>
      <c r="I33" s="5">
        <v>188</v>
      </c>
      <c r="J33" s="5">
        <v>200</v>
      </c>
      <c r="K33" s="12"/>
      <c r="L33" s="8">
        <f t="shared" si="2"/>
        <v>576</v>
      </c>
      <c r="M33" s="8">
        <f t="shared" si="2"/>
        <v>600</v>
      </c>
      <c r="N33" s="27">
        <f t="shared" si="3"/>
        <v>-24</v>
      </c>
      <c r="O33" s="13"/>
    </row>
    <row r="34" spans="1:15" ht="15">
      <c r="A34" s="1" t="s">
        <v>7</v>
      </c>
      <c r="C34" s="5">
        <v>415</v>
      </c>
      <c r="D34" s="5">
        <v>425</v>
      </c>
      <c r="E34" s="5"/>
      <c r="F34" s="5">
        <v>400</v>
      </c>
      <c r="G34" s="5">
        <v>425</v>
      </c>
      <c r="H34" s="5"/>
      <c r="I34" s="5">
        <v>415</v>
      </c>
      <c r="J34" s="5">
        <v>425</v>
      </c>
      <c r="K34" s="12"/>
      <c r="L34" s="8">
        <f t="shared" si="2"/>
        <v>1230</v>
      </c>
      <c r="M34" s="8">
        <f t="shared" si="2"/>
        <v>1275</v>
      </c>
      <c r="N34" s="27">
        <f t="shared" si="3"/>
        <v>-45</v>
      </c>
      <c r="O34" s="13"/>
    </row>
    <row r="35" spans="1:15" ht="15">
      <c r="A35" t="s">
        <v>25</v>
      </c>
      <c r="C35" s="5">
        <v>150</v>
      </c>
      <c r="D35" s="5">
        <v>150</v>
      </c>
      <c r="E35" s="5"/>
      <c r="F35" s="5">
        <v>120</v>
      </c>
      <c r="G35" s="5">
        <v>150</v>
      </c>
      <c r="H35" s="5"/>
      <c r="I35" s="5">
        <v>170</v>
      </c>
      <c r="J35" s="5">
        <v>150</v>
      </c>
      <c r="K35" s="12"/>
      <c r="L35" s="8">
        <f t="shared" si="2"/>
        <v>440</v>
      </c>
      <c r="M35" s="8">
        <f t="shared" si="2"/>
        <v>450</v>
      </c>
      <c r="N35" s="27">
        <f t="shared" si="3"/>
        <v>-10</v>
      </c>
      <c r="O35" s="13"/>
    </row>
    <row r="36" spans="1:15" ht="15">
      <c r="A36" t="s">
        <v>31</v>
      </c>
      <c r="C36" s="5">
        <v>100</v>
      </c>
      <c r="D36" s="5">
        <v>100</v>
      </c>
      <c r="E36" s="5"/>
      <c r="F36" s="5">
        <v>80</v>
      </c>
      <c r="G36" s="5">
        <v>100</v>
      </c>
      <c r="H36" s="5"/>
      <c r="I36" s="5">
        <v>75</v>
      </c>
      <c r="J36" s="5">
        <v>100</v>
      </c>
      <c r="K36" s="12"/>
      <c r="L36" s="8">
        <f t="shared" si="2"/>
        <v>255</v>
      </c>
      <c r="M36" s="8">
        <f t="shared" si="2"/>
        <v>300</v>
      </c>
      <c r="N36" s="27">
        <f t="shared" si="3"/>
        <v>-45</v>
      </c>
      <c r="O36" s="13"/>
    </row>
    <row r="37" spans="1:15" ht="15">
      <c r="A37" t="s">
        <v>26</v>
      </c>
      <c r="C37" s="5">
        <v>200</v>
      </c>
      <c r="D37" s="5">
        <v>100</v>
      </c>
      <c r="E37" s="5"/>
      <c r="F37" s="5">
        <v>200</v>
      </c>
      <c r="G37" s="5">
        <v>100</v>
      </c>
      <c r="H37" s="5"/>
      <c r="I37" s="5">
        <v>175</v>
      </c>
      <c r="J37" s="5">
        <v>100</v>
      </c>
      <c r="K37" s="12"/>
      <c r="L37" s="8">
        <f t="shared" si="2"/>
        <v>575</v>
      </c>
      <c r="M37" s="8">
        <f t="shared" si="2"/>
        <v>300</v>
      </c>
      <c r="N37" s="27">
        <f t="shared" si="3"/>
        <v>275</v>
      </c>
      <c r="O37" s="13"/>
    </row>
    <row r="38" spans="1:15" ht="15">
      <c r="A38" t="s">
        <v>27</v>
      </c>
      <c r="C38" s="5">
        <v>250</v>
      </c>
      <c r="D38" s="5">
        <v>100</v>
      </c>
      <c r="E38" s="5"/>
      <c r="F38" s="5">
        <v>200</v>
      </c>
      <c r="G38" s="5">
        <v>100</v>
      </c>
      <c r="H38" s="5"/>
      <c r="I38" s="5">
        <v>50</v>
      </c>
      <c r="J38" s="5">
        <v>100</v>
      </c>
      <c r="K38" s="12"/>
      <c r="L38" s="8">
        <f aca="true" t="shared" si="4" ref="L38:L49">+I38+F38+C38</f>
        <v>500</v>
      </c>
      <c r="M38" s="8">
        <f aca="true" t="shared" si="5" ref="M38:M49">+J38+G38+D38</f>
        <v>300</v>
      </c>
      <c r="N38" s="27">
        <f t="shared" si="3"/>
        <v>200</v>
      </c>
      <c r="O38" s="13"/>
    </row>
    <row r="39" spans="1:15" ht="15">
      <c r="A39" t="s">
        <v>28</v>
      </c>
      <c r="C39" s="5">
        <v>0</v>
      </c>
      <c r="D39" s="5">
        <v>100</v>
      </c>
      <c r="E39" s="5"/>
      <c r="F39" s="5">
        <v>50</v>
      </c>
      <c r="G39" s="5">
        <v>100</v>
      </c>
      <c r="H39" s="5"/>
      <c r="I39" s="5">
        <v>25</v>
      </c>
      <c r="J39" s="5">
        <v>100</v>
      </c>
      <c r="K39" s="12"/>
      <c r="L39" s="8">
        <f t="shared" si="4"/>
        <v>75</v>
      </c>
      <c r="M39" s="8">
        <f t="shared" si="5"/>
        <v>300</v>
      </c>
      <c r="N39" s="27">
        <f t="shared" si="3"/>
        <v>-225</v>
      </c>
      <c r="O39" s="13"/>
    </row>
    <row r="40" spans="1:15" ht="15">
      <c r="A40" t="s">
        <v>29</v>
      </c>
      <c r="C40" s="5">
        <v>250</v>
      </c>
      <c r="D40" s="5">
        <v>200</v>
      </c>
      <c r="E40" s="5"/>
      <c r="F40" s="5">
        <v>150</v>
      </c>
      <c r="G40" s="5">
        <v>200</v>
      </c>
      <c r="H40" s="5"/>
      <c r="I40" s="5">
        <v>135</v>
      </c>
      <c r="J40" s="5">
        <v>200</v>
      </c>
      <c r="K40" s="12"/>
      <c r="L40" s="8">
        <f t="shared" si="4"/>
        <v>535</v>
      </c>
      <c r="M40" s="8">
        <f t="shared" si="5"/>
        <v>600</v>
      </c>
      <c r="N40" s="27">
        <f t="shared" si="3"/>
        <v>-65</v>
      </c>
      <c r="O40" s="13"/>
    </row>
    <row r="41" spans="1:15" ht="15">
      <c r="A41" t="s">
        <v>30</v>
      </c>
      <c r="C41" s="5">
        <v>100</v>
      </c>
      <c r="D41" s="5">
        <v>100</v>
      </c>
      <c r="E41" s="5"/>
      <c r="F41" s="5">
        <v>95</v>
      </c>
      <c r="G41" s="5">
        <v>100</v>
      </c>
      <c r="H41" s="5"/>
      <c r="I41" s="5">
        <v>75</v>
      </c>
      <c r="J41" s="5">
        <v>100</v>
      </c>
      <c r="K41" s="12"/>
      <c r="L41" s="8">
        <f t="shared" si="4"/>
        <v>270</v>
      </c>
      <c r="M41" s="8">
        <f t="shared" si="5"/>
        <v>300</v>
      </c>
      <c r="N41" s="27">
        <f t="shared" si="3"/>
        <v>-30</v>
      </c>
      <c r="O41" s="13"/>
    </row>
    <row r="42" spans="1:15" ht="15">
      <c r="A42" s="1" t="s">
        <v>47</v>
      </c>
      <c r="C42" s="5">
        <v>0</v>
      </c>
      <c r="D42" s="5">
        <v>100</v>
      </c>
      <c r="E42" s="5"/>
      <c r="F42" s="5">
        <v>100</v>
      </c>
      <c r="G42" s="5">
        <v>100</v>
      </c>
      <c r="H42" s="5"/>
      <c r="I42" s="5">
        <v>300</v>
      </c>
      <c r="J42" s="5">
        <v>100</v>
      </c>
      <c r="K42" s="12"/>
      <c r="L42" s="8">
        <f t="shared" si="4"/>
        <v>400</v>
      </c>
      <c r="M42" s="8">
        <f t="shared" si="5"/>
        <v>300</v>
      </c>
      <c r="N42" s="27">
        <f t="shared" si="3"/>
        <v>100</v>
      </c>
      <c r="O42" s="13"/>
    </row>
    <row r="43" spans="1:15" ht="15">
      <c r="A43" s="14" t="s">
        <v>53</v>
      </c>
      <c r="C43" s="5">
        <v>500</v>
      </c>
      <c r="D43" s="5">
        <v>500</v>
      </c>
      <c r="E43" s="5"/>
      <c r="F43" s="5">
        <v>300</v>
      </c>
      <c r="G43" s="5">
        <v>500</v>
      </c>
      <c r="H43" s="5"/>
      <c r="I43" s="5">
        <v>750</v>
      </c>
      <c r="J43" s="5">
        <v>500</v>
      </c>
      <c r="K43" s="12"/>
      <c r="L43" s="8">
        <f t="shared" si="4"/>
        <v>1550</v>
      </c>
      <c r="M43" s="8">
        <f t="shared" si="5"/>
        <v>1500</v>
      </c>
      <c r="N43" s="27">
        <f t="shared" si="3"/>
        <v>50</v>
      </c>
      <c r="O43" s="13"/>
    </row>
    <row r="44" spans="1:15" ht="15">
      <c r="A44" t="s">
        <v>54</v>
      </c>
      <c r="C44" s="5">
        <v>1700</v>
      </c>
      <c r="D44" s="5">
        <v>1500</v>
      </c>
      <c r="E44" s="5"/>
      <c r="F44" s="5">
        <v>1700</v>
      </c>
      <c r="G44" s="5">
        <v>1500</v>
      </c>
      <c r="H44" s="5"/>
      <c r="I44" s="5">
        <v>1555</v>
      </c>
      <c r="J44" s="5">
        <v>1500</v>
      </c>
      <c r="K44" s="12"/>
      <c r="L44" s="8">
        <f t="shared" si="4"/>
        <v>4955</v>
      </c>
      <c r="M44" s="8">
        <f t="shared" si="5"/>
        <v>4500</v>
      </c>
      <c r="N44" s="27">
        <f t="shared" si="3"/>
        <v>455</v>
      </c>
      <c r="O44" s="13"/>
    </row>
    <row r="45" spans="1:15" ht="15">
      <c r="A45" t="s">
        <v>32</v>
      </c>
      <c r="C45" s="5">
        <v>100</v>
      </c>
      <c r="D45" s="5">
        <v>250</v>
      </c>
      <c r="E45" s="5"/>
      <c r="F45" s="5">
        <v>0</v>
      </c>
      <c r="G45" s="5">
        <v>250</v>
      </c>
      <c r="H45" s="5"/>
      <c r="I45" s="5">
        <v>0</v>
      </c>
      <c r="J45" s="5">
        <v>250</v>
      </c>
      <c r="K45" s="12"/>
      <c r="L45" s="8">
        <f t="shared" si="4"/>
        <v>100</v>
      </c>
      <c r="M45" s="8">
        <f t="shared" si="5"/>
        <v>750</v>
      </c>
      <c r="N45" s="27">
        <f t="shared" si="3"/>
        <v>-650</v>
      </c>
      <c r="O45" s="13"/>
    </row>
    <row r="46" spans="1:15" ht="15">
      <c r="A46" t="s">
        <v>33</v>
      </c>
      <c r="C46" s="5">
        <v>597</v>
      </c>
      <c r="D46" s="5">
        <v>700</v>
      </c>
      <c r="E46" s="5"/>
      <c r="F46" s="5">
        <v>575</v>
      </c>
      <c r="G46" s="5">
        <v>700</v>
      </c>
      <c r="H46" s="5"/>
      <c r="I46" s="5">
        <v>675</v>
      </c>
      <c r="J46" s="5">
        <v>700</v>
      </c>
      <c r="K46" s="12"/>
      <c r="L46" s="8">
        <f t="shared" si="4"/>
        <v>1847</v>
      </c>
      <c r="M46" s="8">
        <f t="shared" si="5"/>
        <v>2100</v>
      </c>
      <c r="N46" s="27">
        <f t="shared" si="3"/>
        <v>-253</v>
      </c>
      <c r="O46" s="13"/>
    </row>
    <row r="47" spans="1:15" ht="15">
      <c r="A47" t="s">
        <v>34</v>
      </c>
      <c r="C47" s="5">
        <v>175</v>
      </c>
      <c r="D47" s="5">
        <v>250</v>
      </c>
      <c r="E47" s="5"/>
      <c r="F47" s="5">
        <v>175</v>
      </c>
      <c r="G47" s="5">
        <v>250</v>
      </c>
      <c r="H47" s="5"/>
      <c r="I47" s="5">
        <v>185</v>
      </c>
      <c r="J47" s="5">
        <v>250</v>
      </c>
      <c r="K47" s="12"/>
      <c r="L47" s="8">
        <f t="shared" si="4"/>
        <v>535</v>
      </c>
      <c r="M47" s="8">
        <f t="shared" si="5"/>
        <v>750</v>
      </c>
      <c r="N47" s="27">
        <f t="shared" si="3"/>
        <v>-215</v>
      </c>
      <c r="O47" s="13"/>
    </row>
    <row r="48" spans="1:15" ht="15">
      <c r="A48" t="s">
        <v>35</v>
      </c>
      <c r="C48" s="5">
        <v>0</v>
      </c>
      <c r="D48" s="5">
        <v>100</v>
      </c>
      <c r="E48" s="5"/>
      <c r="F48" s="5">
        <v>0</v>
      </c>
      <c r="G48" s="5">
        <v>0</v>
      </c>
      <c r="H48" s="5"/>
      <c r="I48" s="5">
        <v>0</v>
      </c>
      <c r="J48" s="5">
        <v>0</v>
      </c>
      <c r="K48" s="12"/>
      <c r="L48" s="8">
        <f t="shared" si="4"/>
        <v>0</v>
      </c>
      <c r="M48" s="8">
        <f t="shared" si="5"/>
        <v>100</v>
      </c>
      <c r="N48" s="27">
        <f t="shared" si="3"/>
        <v>-100</v>
      </c>
      <c r="O48" s="13"/>
    </row>
    <row r="49" spans="1:15" ht="15">
      <c r="A49" t="s">
        <v>36</v>
      </c>
      <c r="C49" s="6">
        <v>200</v>
      </c>
      <c r="D49" s="6">
        <v>110</v>
      </c>
      <c r="E49" s="5"/>
      <c r="F49" s="6">
        <v>150</v>
      </c>
      <c r="G49" s="6">
        <v>110</v>
      </c>
      <c r="H49" s="5"/>
      <c r="I49" s="6">
        <v>150</v>
      </c>
      <c r="J49" s="6">
        <v>110</v>
      </c>
      <c r="K49" s="12"/>
      <c r="L49" s="9">
        <f t="shared" si="4"/>
        <v>500</v>
      </c>
      <c r="M49" s="9">
        <f t="shared" si="5"/>
        <v>330</v>
      </c>
      <c r="N49" s="28">
        <f t="shared" si="3"/>
        <v>170</v>
      </c>
      <c r="O49" s="13"/>
    </row>
    <row r="50" spans="1:15" ht="15">
      <c r="A50" s="3" t="s">
        <v>37</v>
      </c>
      <c r="C50" s="15">
        <f>SUM(C22:C49)</f>
        <v>17137</v>
      </c>
      <c r="D50" s="15">
        <f>SUM(D22:D49)</f>
        <v>17105</v>
      </c>
      <c r="E50" s="15"/>
      <c r="F50" s="15">
        <f>SUM(F22:F49)</f>
        <v>16218</v>
      </c>
      <c r="G50" s="15">
        <f>SUM(G22:G49)</f>
        <v>17005</v>
      </c>
      <c r="H50" s="15"/>
      <c r="I50" s="15">
        <f>SUM(I22:I49)</f>
        <v>16303</v>
      </c>
      <c r="J50" s="15">
        <f>SUM(J22:J49)</f>
        <v>17635</v>
      </c>
      <c r="K50" s="15"/>
      <c r="L50" s="15">
        <f>SUM(L22:L49)</f>
        <v>49658</v>
      </c>
      <c r="M50" s="15">
        <f>SUM(M22:M49)</f>
        <v>51745</v>
      </c>
      <c r="N50" s="15">
        <f>SUM(N22:N49)</f>
        <v>-2087</v>
      </c>
      <c r="O50" s="13"/>
    </row>
    <row r="51" spans="1:15" ht="15">
      <c r="A51" s="3" t="s">
        <v>51</v>
      </c>
      <c r="C51" s="17">
        <f>+C50/C8</f>
        <v>0.4896285714285714</v>
      </c>
      <c r="D51" s="17">
        <f>+D50/D8</f>
        <v>0.5701666666666667</v>
      </c>
      <c r="E51" s="15"/>
      <c r="F51" s="17">
        <f>+F50/F8</f>
        <v>0.564104347826087</v>
      </c>
      <c r="G51" s="17">
        <f>+G50/G8</f>
        <v>0.5668333333333333</v>
      </c>
      <c r="H51" s="15"/>
      <c r="I51" s="17">
        <f>+I50/I8</f>
        <v>0.5621724137931035</v>
      </c>
      <c r="J51" s="17">
        <f>+J50/J8</f>
        <v>0.5878333333333333</v>
      </c>
      <c r="K51" s="15"/>
      <c r="L51" s="17">
        <f>+L50/L8</f>
        <v>0.5353962264150943</v>
      </c>
      <c r="M51" s="17">
        <f>+M50/M8</f>
        <v>0.5749444444444445</v>
      </c>
      <c r="N51" s="16"/>
      <c r="O51" s="13"/>
    </row>
    <row r="52" spans="1:15" ht="15">
      <c r="A52" s="3"/>
      <c r="C52" s="5"/>
      <c r="D52" s="5"/>
      <c r="E52" s="5"/>
      <c r="F52" s="5"/>
      <c r="G52" s="5"/>
      <c r="H52" s="5"/>
      <c r="I52" s="5"/>
      <c r="J52" s="5"/>
      <c r="K52" s="12"/>
      <c r="L52" s="12"/>
      <c r="M52" s="12"/>
      <c r="N52" s="13"/>
      <c r="O52" s="13"/>
    </row>
    <row r="53" spans="1:15" ht="15">
      <c r="A53" s="3" t="s">
        <v>38</v>
      </c>
      <c r="C53" s="15">
        <f>+C8-C18-C50</f>
        <v>10708</v>
      </c>
      <c r="D53" s="15">
        <f>+D8-D18-D50</f>
        <v>3895</v>
      </c>
      <c r="E53" s="15"/>
      <c r="F53" s="15">
        <f>+F8-F18-F50</f>
        <v>3757</v>
      </c>
      <c r="G53" s="15">
        <f>+G8-G18-G50</f>
        <v>3995</v>
      </c>
      <c r="H53" s="15"/>
      <c r="I53" s="15">
        <f>+I8-I18-I50</f>
        <v>5652</v>
      </c>
      <c r="J53" s="15">
        <f>+J8-J18-J50</f>
        <v>3365</v>
      </c>
      <c r="K53" s="15"/>
      <c r="L53" s="15">
        <f>+L8-L18-L50</f>
        <v>20117</v>
      </c>
      <c r="M53" s="15">
        <f>+M8-M18-M50</f>
        <v>11255</v>
      </c>
      <c r="N53" s="19">
        <f>+L53-M53</f>
        <v>8862</v>
      </c>
      <c r="O53" s="13"/>
    </row>
    <row r="54" spans="1:15" ht="15">
      <c r="A54" s="3" t="s">
        <v>59</v>
      </c>
      <c r="C54" s="17">
        <f>+C53/C8</f>
        <v>0.3059428571428571</v>
      </c>
      <c r="D54" s="17">
        <f>+D53/D8</f>
        <v>0.12983333333333333</v>
      </c>
      <c r="E54" s="15"/>
      <c r="F54" s="17">
        <f>+F53/F8</f>
        <v>0.13067826086956522</v>
      </c>
      <c r="G54" s="17">
        <f>+G53/G8</f>
        <v>0.13316666666666666</v>
      </c>
      <c r="H54" s="15"/>
      <c r="I54" s="17">
        <f>+I53/I8</f>
        <v>0.19489655172413792</v>
      </c>
      <c r="J54" s="17">
        <f>+J53/J8</f>
        <v>0.11216666666666666</v>
      </c>
      <c r="K54" s="15"/>
      <c r="L54" s="17">
        <f>+L53/L8</f>
        <v>0.21689487870619947</v>
      </c>
      <c r="M54" s="17">
        <f>+M53/M8</f>
        <v>0.12505555555555556</v>
      </c>
      <c r="N54" s="21"/>
      <c r="O54" s="13"/>
    </row>
    <row r="55" spans="3:13" ht="15">
      <c r="C55" s="5"/>
      <c r="D55" s="5"/>
      <c r="E55" s="5"/>
      <c r="F55" s="5"/>
      <c r="G55" s="5"/>
      <c r="H55" s="5"/>
      <c r="I55" s="5"/>
      <c r="J55" s="5"/>
      <c r="K55" s="12"/>
      <c r="L55" s="5"/>
      <c r="M55" s="5"/>
    </row>
    <row r="56" spans="3:13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fitToHeight="2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zoomScalePageLayoutView="0" workbookViewId="0" topLeftCell="A7">
      <selection activeCell="A1" sqref="A1:M1"/>
    </sheetView>
  </sheetViews>
  <sheetFormatPr defaultColWidth="9.140625" defaultRowHeight="15"/>
  <cols>
    <col min="2" max="2" width="14.28125" style="0" customWidth="1"/>
    <col min="3" max="4" width="10.57421875" style="0" bestFit="1" customWidth="1"/>
    <col min="5" max="5" width="2.7109375" style="0" customWidth="1"/>
    <col min="6" max="7" width="10.57421875" style="0" bestFit="1" customWidth="1"/>
    <col min="8" max="8" width="2.7109375" style="0" customWidth="1"/>
    <col min="9" max="10" width="10.57421875" style="0" bestFit="1" customWidth="1"/>
    <col min="11" max="11" width="2.7109375" style="0" customWidth="1"/>
    <col min="12" max="13" width="10.57421875" style="0" bestFit="1" customWidth="1"/>
  </cols>
  <sheetData>
    <row r="1" spans="1:13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5">
      <c r="N4" s="2" t="s">
        <v>48</v>
      </c>
    </row>
    <row r="5" spans="3:14" ht="15">
      <c r="C5" s="2" t="s">
        <v>64</v>
      </c>
      <c r="D5" s="2" t="s">
        <v>64</v>
      </c>
      <c r="E5" s="2"/>
      <c r="F5" s="2" t="s">
        <v>65</v>
      </c>
      <c r="G5" s="2" t="s">
        <v>65</v>
      </c>
      <c r="H5" s="2"/>
      <c r="I5" s="2" t="s">
        <v>66</v>
      </c>
      <c r="J5" s="2" t="s">
        <v>66</v>
      </c>
      <c r="K5" s="2"/>
      <c r="L5" s="20" t="s">
        <v>58</v>
      </c>
      <c r="M5" s="20" t="s">
        <v>58</v>
      </c>
      <c r="N5" s="2" t="s">
        <v>49</v>
      </c>
    </row>
    <row r="6" spans="3:14" ht="15">
      <c r="C6" s="2" t="s">
        <v>40</v>
      </c>
      <c r="D6" s="2" t="s">
        <v>42</v>
      </c>
      <c r="E6" s="2"/>
      <c r="F6" s="2" t="s">
        <v>40</v>
      </c>
      <c r="G6" s="2" t="s">
        <v>42</v>
      </c>
      <c r="H6" s="2"/>
      <c r="I6" s="2" t="s">
        <v>40</v>
      </c>
      <c r="J6" s="2" t="s">
        <v>42</v>
      </c>
      <c r="K6" s="2"/>
      <c r="L6" s="2" t="s">
        <v>40</v>
      </c>
      <c r="M6" s="2" t="s">
        <v>42</v>
      </c>
      <c r="N6" s="2" t="s">
        <v>42</v>
      </c>
    </row>
    <row r="7" spans="3:14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3" t="s">
        <v>3</v>
      </c>
      <c r="C8" s="4">
        <v>32150</v>
      </c>
      <c r="D8" s="4">
        <v>30000</v>
      </c>
      <c r="E8" s="4"/>
      <c r="F8" s="4">
        <v>27438</v>
      </c>
      <c r="G8" s="4">
        <v>30000</v>
      </c>
      <c r="H8" s="4"/>
      <c r="I8" s="4">
        <v>31256</v>
      </c>
      <c r="J8" s="4">
        <v>30000</v>
      </c>
      <c r="K8" s="4"/>
      <c r="L8" s="4">
        <f>+I8+F8+C8</f>
        <v>90844</v>
      </c>
      <c r="M8" s="4">
        <f>+J8+G8+D8</f>
        <v>90000</v>
      </c>
      <c r="N8" s="19">
        <f>+L8-M8</f>
        <v>844</v>
      </c>
    </row>
    <row r="9" spans="3:14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5">
      <c r="A10" s="3" t="s">
        <v>4</v>
      </c>
    </row>
    <row r="11" spans="1:14" ht="15">
      <c r="A11" t="s">
        <v>11</v>
      </c>
      <c r="C11" s="5">
        <v>2500</v>
      </c>
      <c r="D11" s="5">
        <v>2000</v>
      </c>
      <c r="E11" s="5"/>
      <c r="F11" s="5">
        <v>2500</v>
      </c>
      <c r="G11" s="5">
        <v>2000</v>
      </c>
      <c r="H11" s="5"/>
      <c r="I11" s="5">
        <v>1700</v>
      </c>
      <c r="J11" s="5">
        <v>2000</v>
      </c>
      <c r="K11" s="5"/>
      <c r="L11" s="8">
        <f aca="true" t="shared" si="0" ref="L11:M17">+I11+F11+C11</f>
        <v>6700</v>
      </c>
      <c r="M11" s="8">
        <f t="shared" si="0"/>
        <v>6000</v>
      </c>
      <c r="N11" s="27">
        <f aca="true" t="shared" si="1" ref="N11:N17">+L11-M11</f>
        <v>700</v>
      </c>
    </row>
    <row r="12" spans="1:14" ht="15">
      <c r="A12" t="s">
        <v>13</v>
      </c>
      <c r="C12" s="5">
        <v>5200</v>
      </c>
      <c r="D12" s="5">
        <v>4000</v>
      </c>
      <c r="E12" s="5"/>
      <c r="F12" s="5">
        <v>4500</v>
      </c>
      <c r="G12" s="5">
        <v>4000</v>
      </c>
      <c r="H12" s="5"/>
      <c r="I12" s="5">
        <v>4500</v>
      </c>
      <c r="J12" s="5">
        <v>4000</v>
      </c>
      <c r="K12" s="5"/>
      <c r="L12" s="8">
        <f t="shared" si="0"/>
        <v>14200</v>
      </c>
      <c r="M12" s="8">
        <f t="shared" si="0"/>
        <v>12000</v>
      </c>
      <c r="N12" s="27">
        <f t="shared" si="1"/>
        <v>2200</v>
      </c>
    </row>
    <row r="13" spans="1:14" ht="15">
      <c r="A13" t="s">
        <v>5</v>
      </c>
      <c r="C13" s="5">
        <v>2100</v>
      </c>
      <c r="D13" s="5">
        <v>2000</v>
      </c>
      <c r="E13" s="5"/>
      <c r="F13" s="5">
        <v>1500</v>
      </c>
      <c r="G13" s="5">
        <v>2000</v>
      </c>
      <c r="H13" s="5"/>
      <c r="I13" s="5">
        <v>1700</v>
      </c>
      <c r="J13" s="5">
        <v>2000</v>
      </c>
      <c r="K13" s="5"/>
      <c r="L13" s="8">
        <f t="shared" si="0"/>
        <v>5300</v>
      </c>
      <c r="M13" s="8">
        <f t="shared" si="0"/>
        <v>6000</v>
      </c>
      <c r="N13" s="27">
        <f t="shared" si="1"/>
        <v>-700</v>
      </c>
    </row>
    <row r="14" spans="1:14" ht="15">
      <c r="A14" t="s">
        <v>6</v>
      </c>
      <c r="C14" s="5">
        <v>150</v>
      </c>
      <c r="D14" s="5">
        <v>500</v>
      </c>
      <c r="E14" s="5"/>
      <c r="F14" s="5">
        <v>300</v>
      </c>
      <c r="G14" s="5">
        <v>500</v>
      </c>
      <c r="H14" s="5"/>
      <c r="I14" s="5">
        <v>200</v>
      </c>
      <c r="J14" s="5">
        <v>500</v>
      </c>
      <c r="K14" s="5"/>
      <c r="L14" s="8">
        <f t="shared" si="0"/>
        <v>650</v>
      </c>
      <c r="M14" s="8">
        <f t="shared" si="0"/>
        <v>1500</v>
      </c>
      <c r="N14" s="27">
        <f t="shared" si="1"/>
        <v>-850</v>
      </c>
    </row>
    <row r="15" spans="1:14" ht="15">
      <c r="A15" t="s">
        <v>8</v>
      </c>
      <c r="C15" s="5">
        <v>300</v>
      </c>
      <c r="D15" s="5">
        <v>100</v>
      </c>
      <c r="E15" s="5"/>
      <c r="F15" s="5">
        <v>100</v>
      </c>
      <c r="G15" s="5">
        <v>100</v>
      </c>
      <c r="H15" s="5"/>
      <c r="I15" s="5">
        <v>75</v>
      </c>
      <c r="J15" s="5">
        <v>100</v>
      </c>
      <c r="K15" s="5"/>
      <c r="L15" s="8">
        <f t="shared" si="0"/>
        <v>475</v>
      </c>
      <c r="M15" s="8">
        <f t="shared" si="0"/>
        <v>300</v>
      </c>
      <c r="N15" s="27">
        <f t="shared" si="1"/>
        <v>175</v>
      </c>
    </row>
    <row r="16" spans="1:14" ht="15">
      <c r="A16" t="s">
        <v>9</v>
      </c>
      <c r="C16" s="5">
        <v>100</v>
      </c>
      <c r="D16" s="5">
        <v>100</v>
      </c>
      <c r="E16" s="5"/>
      <c r="F16" s="5">
        <v>75</v>
      </c>
      <c r="G16" s="5">
        <v>100</v>
      </c>
      <c r="H16" s="5"/>
      <c r="I16" s="5">
        <v>100</v>
      </c>
      <c r="J16" s="5">
        <v>100</v>
      </c>
      <c r="K16" s="5"/>
      <c r="L16" s="8">
        <f t="shared" si="0"/>
        <v>275</v>
      </c>
      <c r="M16" s="8">
        <f t="shared" si="0"/>
        <v>300</v>
      </c>
      <c r="N16" s="27">
        <f t="shared" si="1"/>
        <v>-25</v>
      </c>
    </row>
    <row r="17" spans="1:14" ht="15">
      <c r="A17" t="s">
        <v>10</v>
      </c>
      <c r="C17" s="6">
        <v>350</v>
      </c>
      <c r="D17" s="6">
        <v>300</v>
      </c>
      <c r="E17" s="5"/>
      <c r="F17" s="6">
        <v>350</v>
      </c>
      <c r="G17" s="6">
        <v>300</v>
      </c>
      <c r="H17" s="5"/>
      <c r="I17" s="6">
        <v>400</v>
      </c>
      <c r="J17" s="6">
        <v>300</v>
      </c>
      <c r="K17" s="5"/>
      <c r="L17" s="9">
        <f t="shared" si="0"/>
        <v>1100</v>
      </c>
      <c r="M17" s="9">
        <f t="shared" si="0"/>
        <v>900</v>
      </c>
      <c r="N17" s="28">
        <f t="shared" si="1"/>
        <v>200</v>
      </c>
    </row>
    <row r="18" spans="1:14" ht="15">
      <c r="A18" s="3" t="s">
        <v>12</v>
      </c>
      <c r="C18" s="15">
        <f>SUM(C11:C17)</f>
        <v>10700</v>
      </c>
      <c r="D18" s="15">
        <f>SUM(D11:D17)</f>
        <v>9000</v>
      </c>
      <c r="E18" s="5"/>
      <c r="F18" s="15">
        <f>SUM(F11:F17)</f>
        <v>9325</v>
      </c>
      <c r="G18" s="15">
        <f>SUM(G11:G17)</f>
        <v>9000</v>
      </c>
      <c r="H18" s="5"/>
      <c r="I18" s="15">
        <f>SUM(I11:I17)</f>
        <v>8675</v>
      </c>
      <c r="J18" s="15">
        <f>SUM(J11:J17)</f>
        <v>9000</v>
      </c>
      <c r="K18" s="5"/>
      <c r="L18" s="15">
        <f>SUM(L11:L17)</f>
        <v>28700</v>
      </c>
      <c r="M18" s="15">
        <f>SUM(M11:M17)</f>
        <v>27000</v>
      </c>
      <c r="N18" s="15">
        <f>SUM(N11:N17)</f>
        <v>1700</v>
      </c>
    </row>
    <row r="19" spans="1:14" ht="15">
      <c r="A19" s="3" t="s">
        <v>51</v>
      </c>
      <c r="C19" s="17">
        <f>+C18/C8</f>
        <v>0.3328149300155521</v>
      </c>
      <c r="D19" s="17">
        <f>+D18/D8</f>
        <v>0.3</v>
      </c>
      <c r="E19" s="5"/>
      <c r="F19" s="17">
        <f>+F18/F8</f>
        <v>0.3398571324440557</v>
      </c>
      <c r="G19" s="17">
        <f>+G18/G8</f>
        <v>0.3</v>
      </c>
      <c r="H19" s="5"/>
      <c r="I19" s="17">
        <f>+I18/I8</f>
        <v>0.27754671103148193</v>
      </c>
      <c r="J19" s="17">
        <f>+J18/J8</f>
        <v>0.3</v>
      </c>
      <c r="K19" s="5"/>
      <c r="L19" s="17">
        <f>+L18/L8</f>
        <v>0.3159262031614636</v>
      </c>
      <c r="M19" s="17">
        <f>+M18/M8</f>
        <v>0.3</v>
      </c>
      <c r="N19" s="18"/>
    </row>
    <row r="20" spans="3:13" ht="1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3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5" ht="15">
      <c r="A22" t="s">
        <v>15</v>
      </c>
      <c r="C22" s="5">
        <v>8100</v>
      </c>
      <c r="D22" s="5">
        <v>8200</v>
      </c>
      <c r="E22" s="5"/>
      <c r="F22" s="5">
        <v>7600</v>
      </c>
      <c r="G22" s="5">
        <v>8000</v>
      </c>
      <c r="H22" s="5"/>
      <c r="I22" s="5">
        <v>8500</v>
      </c>
      <c r="J22" s="5">
        <v>8000</v>
      </c>
      <c r="K22" s="12"/>
      <c r="L22" s="8">
        <f aca="true" t="shared" si="2" ref="L22:M37">+I22+F22+C22</f>
        <v>24200</v>
      </c>
      <c r="M22" s="8">
        <f t="shared" si="2"/>
        <v>24200</v>
      </c>
      <c r="N22" s="27">
        <f aca="true" t="shared" si="3" ref="N22:N49">+L22-M22</f>
        <v>0</v>
      </c>
      <c r="O22" s="13"/>
    </row>
    <row r="23" spans="1:15" ht="15">
      <c r="A23" t="s">
        <v>52</v>
      </c>
      <c r="C23" s="5">
        <v>1200</v>
      </c>
      <c r="D23" s="5">
        <v>1000</v>
      </c>
      <c r="E23" s="5"/>
      <c r="F23" s="5">
        <v>850</v>
      </c>
      <c r="G23" s="5">
        <v>1000</v>
      </c>
      <c r="H23" s="5"/>
      <c r="I23" s="5">
        <v>800</v>
      </c>
      <c r="J23" s="5">
        <v>1000</v>
      </c>
      <c r="K23" s="12"/>
      <c r="L23" s="8">
        <f t="shared" si="2"/>
        <v>2850</v>
      </c>
      <c r="M23" s="8">
        <f t="shared" si="2"/>
        <v>3000</v>
      </c>
      <c r="N23" s="27">
        <f t="shared" si="3"/>
        <v>-150</v>
      </c>
      <c r="O23" s="13"/>
    </row>
    <row r="24" spans="1:15" ht="15">
      <c r="A24" t="s">
        <v>16</v>
      </c>
      <c r="C24" s="5">
        <v>75</v>
      </c>
      <c r="D24" s="5">
        <v>70</v>
      </c>
      <c r="E24" s="5"/>
      <c r="F24" s="5">
        <v>85</v>
      </c>
      <c r="G24" s="5">
        <v>70</v>
      </c>
      <c r="H24" s="5"/>
      <c r="I24" s="5">
        <v>95</v>
      </c>
      <c r="J24" s="5">
        <v>700</v>
      </c>
      <c r="K24" s="12"/>
      <c r="L24" s="8">
        <f t="shared" si="2"/>
        <v>255</v>
      </c>
      <c r="M24" s="8">
        <f t="shared" si="2"/>
        <v>840</v>
      </c>
      <c r="N24" s="27">
        <f t="shared" si="3"/>
        <v>-585</v>
      </c>
      <c r="O24" s="13"/>
    </row>
    <row r="25" spans="1:15" ht="15">
      <c r="A25" t="s">
        <v>17</v>
      </c>
      <c r="C25" s="5">
        <v>75</v>
      </c>
      <c r="D25" s="5">
        <v>50</v>
      </c>
      <c r="E25" s="5"/>
      <c r="F25" s="5">
        <v>75</v>
      </c>
      <c r="G25" s="5">
        <v>50</v>
      </c>
      <c r="H25" s="5"/>
      <c r="I25" s="5">
        <v>85</v>
      </c>
      <c r="J25" s="5">
        <v>50</v>
      </c>
      <c r="K25" s="12"/>
      <c r="L25" s="8">
        <f t="shared" si="2"/>
        <v>235</v>
      </c>
      <c r="M25" s="8">
        <f t="shared" si="2"/>
        <v>150</v>
      </c>
      <c r="N25" s="27">
        <f t="shared" si="3"/>
        <v>85</v>
      </c>
      <c r="O25" s="13"/>
    </row>
    <row r="26" spans="1:15" ht="15">
      <c r="A26" t="s">
        <v>18</v>
      </c>
      <c r="C26" s="5">
        <v>200</v>
      </c>
      <c r="D26" s="5">
        <v>100</v>
      </c>
      <c r="E26" s="5"/>
      <c r="F26" s="5">
        <v>50</v>
      </c>
      <c r="G26" s="5">
        <v>100</v>
      </c>
      <c r="H26" s="5"/>
      <c r="I26" s="5">
        <v>250</v>
      </c>
      <c r="J26" s="5">
        <v>100</v>
      </c>
      <c r="K26" s="12"/>
      <c r="L26" s="8">
        <f t="shared" si="2"/>
        <v>500</v>
      </c>
      <c r="M26" s="8">
        <f t="shared" si="2"/>
        <v>300</v>
      </c>
      <c r="N26" s="27">
        <f t="shared" si="3"/>
        <v>200</v>
      </c>
      <c r="O26" s="13"/>
    </row>
    <row r="27" spans="1:15" ht="15">
      <c r="A27" t="s">
        <v>19</v>
      </c>
      <c r="C27" s="5">
        <v>100</v>
      </c>
      <c r="D27" s="5">
        <v>50</v>
      </c>
      <c r="E27" s="5"/>
      <c r="F27" s="5">
        <v>0</v>
      </c>
      <c r="G27" s="5">
        <v>50</v>
      </c>
      <c r="H27" s="5"/>
      <c r="I27" s="5">
        <v>0</v>
      </c>
      <c r="J27" s="5">
        <v>50</v>
      </c>
      <c r="K27" s="12"/>
      <c r="L27" s="8">
        <f t="shared" si="2"/>
        <v>100</v>
      </c>
      <c r="M27" s="8">
        <f t="shared" si="2"/>
        <v>150</v>
      </c>
      <c r="N27" s="27">
        <f t="shared" si="3"/>
        <v>-50</v>
      </c>
      <c r="O27" s="13"/>
    </row>
    <row r="28" spans="1:15" ht="15">
      <c r="A28" t="s">
        <v>20</v>
      </c>
      <c r="C28" s="5">
        <v>250</v>
      </c>
      <c r="D28" s="5">
        <v>200</v>
      </c>
      <c r="E28" s="5"/>
      <c r="F28" s="5">
        <v>200</v>
      </c>
      <c r="G28" s="5">
        <v>200</v>
      </c>
      <c r="H28" s="5"/>
      <c r="I28" s="5">
        <v>0</v>
      </c>
      <c r="J28" s="5">
        <v>200</v>
      </c>
      <c r="K28" s="12"/>
      <c r="L28" s="8">
        <f t="shared" si="2"/>
        <v>450</v>
      </c>
      <c r="M28" s="8">
        <f t="shared" si="2"/>
        <v>600</v>
      </c>
      <c r="N28" s="27">
        <f t="shared" si="3"/>
        <v>-150</v>
      </c>
      <c r="O28" s="13"/>
    </row>
    <row r="29" spans="1:15" ht="15">
      <c r="A29" t="s">
        <v>21</v>
      </c>
      <c r="C29" s="5">
        <v>200</v>
      </c>
      <c r="D29" s="5">
        <v>100</v>
      </c>
      <c r="E29" s="5"/>
      <c r="F29" s="5">
        <v>0</v>
      </c>
      <c r="G29" s="5">
        <v>100</v>
      </c>
      <c r="H29" s="5"/>
      <c r="I29" s="5">
        <v>0</v>
      </c>
      <c r="J29" s="5">
        <v>100</v>
      </c>
      <c r="K29" s="12"/>
      <c r="L29" s="8">
        <f t="shared" si="2"/>
        <v>200</v>
      </c>
      <c r="M29" s="8">
        <f t="shared" si="2"/>
        <v>300</v>
      </c>
      <c r="N29" s="27">
        <f t="shared" si="3"/>
        <v>-100</v>
      </c>
      <c r="O29" s="13"/>
    </row>
    <row r="30" spans="1:15" ht="15">
      <c r="A30" t="s">
        <v>22</v>
      </c>
      <c r="C30" s="5">
        <v>50</v>
      </c>
      <c r="D30" s="5">
        <v>100</v>
      </c>
      <c r="E30" s="5"/>
      <c r="F30" s="5">
        <v>25</v>
      </c>
      <c r="G30" s="5">
        <v>100</v>
      </c>
      <c r="H30" s="5"/>
      <c r="I30" s="5">
        <v>50</v>
      </c>
      <c r="J30" s="5">
        <v>100</v>
      </c>
      <c r="K30" s="12"/>
      <c r="L30" s="8">
        <f t="shared" si="2"/>
        <v>125</v>
      </c>
      <c r="M30" s="8">
        <f t="shared" si="2"/>
        <v>300</v>
      </c>
      <c r="N30" s="27">
        <f t="shared" si="3"/>
        <v>-175</v>
      </c>
      <c r="O30" s="13"/>
    </row>
    <row r="31" spans="1:15" ht="15">
      <c r="A31" t="s">
        <v>23</v>
      </c>
      <c r="C31" s="5">
        <v>2500</v>
      </c>
      <c r="D31" s="5">
        <v>2000</v>
      </c>
      <c r="E31" s="5"/>
      <c r="F31" s="5">
        <v>2300</v>
      </c>
      <c r="G31" s="5">
        <v>2000</v>
      </c>
      <c r="H31" s="5"/>
      <c r="I31" s="5">
        <v>2151</v>
      </c>
      <c r="J31" s="5">
        <v>2000</v>
      </c>
      <c r="K31" s="12"/>
      <c r="L31" s="8">
        <f t="shared" si="2"/>
        <v>6951</v>
      </c>
      <c r="M31" s="8">
        <f t="shared" si="2"/>
        <v>6000</v>
      </c>
      <c r="N31" s="27">
        <f t="shared" si="3"/>
        <v>951</v>
      </c>
      <c r="O31" s="13"/>
    </row>
    <row r="32" spans="1:15" ht="15">
      <c r="A32" t="s">
        <v>24</v>
      </c>
      <c r="C32" s="5">
        <v>400</v>
      </c>
      <c r="D32" s="5">
        <v>450</v>
      </c>
      <c r="E32" s="5"/>
      <c r="F32" s="5">
        <v>450</v>
      </c>
      <c r="G32" s="5">
        <v>450</v>
      </c>
      <c r="H32" s="5"/>
      <c r="I32" s="5">
        <v>450</v>
      </c>
      <c r="J32" s="5">
        <v>450</v>
      </c>
      <c r="K32" s="12"/>
      <c r="L32" s="8">
        <f t="shared" si="2"/>
        <v>1300</v>
      </c>
      <c r="M32" s="8">
        <f t="shared" si="2"/>
        <v>1350</v>
      </c>
      <c r="N32" s="27">
        <f t="shared" si="3"/>
        <v>-50</v>
      </c>
      <c r="O32" s="13"/>
    </row>
    <row r="33" spans="1:15" ht="15">
      <c r="A33" s="1" t="s">
        <v>50</v>
      </c>
      <c r="C33" s="5">
        <v>200</v>
      </c>
      <c r="D33" s="5">
        <v>200</v>
      </c>
      <c r="E33" s="5"/>
      <c r="F33" s="5">
        <v>188</v>
      </c>
      <c r="G33" s="5">
        <v>200</v>
      </c>
      <c r="H33" s="5"/>
      <c r="I33" s="5">
        <v>188</v>
      </c>
      <c r="J33" s="5">
        <v>200</v>
      </c>
      <c r="K33" s="12"/>
      <c r="L33" s="8">
        <f t="shared" si="2"/>
        <v>576</v>
      </c>
      <c r="M33" s="8">
        <f t="shared" si="2"/>
        <v>600</v>
      </c>
      <c r="N33" s="27">
        <f t="shared" si="3"/>
        <v>-24</v>
      </c>
      <c r="O33" s="13"/>
    </row>
    <row r="34" spans="1:15" ht="15">
      <c r="A34" s="1" t="s">
        <v>7</v>
      </c>
      <c r="C34" s="5">
        <v>425</v>
      </c>
      <c r="D34" s="5">
        <v>425</v>
      </c>
      <c r="E34" s="5"/>
      <c r="F34" s="5">
        <v>415</v>
      </c>
      <c r="G34" s="5">
        <v>425</v>
      </c>
      <c r="H34" s="5"/>
      <c r="I34" s="5">
        <v>415</v>
      </c>
      <c r="J34" s="5">
        <v>425</v>
      </c>
      <c r="K34" s="12"/>
      <c r="L34" s="8">
        <f t="shared" si="2"/>
        <v>1255</v>
      </c>
      <c r="M34" s="8">
        <f t="shared" si="2"/>
        <v>1275</v>
      </c>
      <c r="N34" s="27">
        <f t="shared" si="3"/>
        <v>-20</v>
      </c>
      <c r="O34" s="13"/>
    </row>
    <row r="35" spans="1:15" ht="15">
      <c r="A35" t="s">
        <v>25</v>
      </c>
      <c r="C35" s="5">
        <v>75</v>
      </c>
      <c r="D35" s="5">
        <v>150</v>
      </c>
      <c r="E35" s="5"/>
      <c r="F35" s="5">
        <v>150</v>
      </c>
      <c r="G35" s="5">
        <v>150</v>
      </c>
      <c r="H35" s="5"/>
      <c r="I35" s="5">
        <v>175</v>
      </c>
      <c r="J35" s="5">
        <v>150</v>
      </c>
      <c r="K35" s="12"/>
      <c r="L35" s="8">
        <f t="shared" si="2"/>
        <v>400</v>
      </c>
      <c r="M35" s="8">
        <f t="shared" si="2"/>
        <v>450</v>
      </c>
      <c r="N35" s="27">
        <f t="shared" si="3"/>
        <v>-50</v>
      </c>
      <c r="O35" s="13"/>
    </row>
    <row r="36" spans="1:15" ht="15">
      <c r="A36" t="s">
        <v>31</v>
      </c>
      <c r="C36" s="5">
        <v>100</v>
      </c>
      <c r="D36" s="5">
        <v>100</v>
      </c>
      <c r="E36" s="5"/>
      <c r="F36" s="5">
        <v>75</v>
      </c>
      <c r="G36" s="5">
        <v>100</v>
      </c>
      <c r="H36" s="5"/>
      <c r="I36" s="5">
        <v>75</v>
      </c>
      <c r="J36" s="5">
        <v>100</v>
      </c>
      <c r="K36" s="12"/>
      <c r="L36" s="8">
        <f t="shared" si="2"/>
        <v>250</v>
      </c>
      <c r="M36" s="8">
        <f t="shared" si="2"/>
        <v>300</v>
      </c>
      <c r="N36" s="27">
        <f t="shared" si="3"/>
        <v>-50</v>
      </c>
      <c r="O36" s="13"/>
    </row>
    <row r="37" spans="1:15" ht="15">
      <c r="A37" t="s">
        <v>26</v>
      </c>
      <c r="C37" s="5">
        <v>0</v>
      </c>
      <c r="D37" s="5">
        <v>100</v>
      </c>
      <c r="E37" s="5"/>
      <c r="F37" s="5">
        <v>300</v>
      </c>
      <c r="G37" s="5">
        <v>100</v>
      </c>
      <c r="H37" s="5"/>
      <c r="I37" s="5">
        <v>300</v>
      </c>
      <c r="J37" s="5">
        <v>100</v>
      </c>
      <c r="K37" s="12"/>
      <c r="L37" s="8">
        <f t="shared" si="2"/>
        <v>600</v>
      </c>
      <c r="M37" s="8">
        <f t="shared" si="2"/>
        <v>300</v>
      </c>
      <c r="N37" s="27">
        <f t="shared" si="3"/>
        <v>300</v>
      </c>
      <c r="O37" s="13"/>
    </row>
    <row r="38" spans="1:15" ht="15">
      <c r="A38" t="s">
        <v>27</v>
      </c>
      <c r="C38" s="5">
        <v>100</v>
      </c>
      <c r="D38" s="5">
        <v>100</v>
      </c>
      <c r="E38" s="5"/>
      <c r="F38" s="5">
        <v>75</v>
      </c>
      <c r="G38" s="5">
        <v>100</v>
      </c>
      <c r="H38" s="5"/>
      <c r="I38" s="5">
        <v>75</v>
      </c>
      <c r="J38" s="5">
        <v>100</v>
      </c>
      <c r="K38" s="12"/>
      <c r="L38" s="8">
        <f aca="true" t="shared" si="4" ref="L38:L49">+I38+F38+C38</f>
        <v>250</v>
      </c>
      <c r="M38" s="8">
        <f aca="true" t="shared" si="5" ref="M38:M49">+J38+G38+D38</f>
        <v>300</v>
      </c>
      <c r="N38" s="27">
        <f t="shared" si="3"/>
        <v>-50</v>
      </c>
      <c r="O38" s="13"/>
    </row>
    <row r="39" spans="1:15" ht="15">
      <c r="A39" t="s">
        <v>28</v>
      </c>
      <c r="C39" s="5">
        <v>50</v>
      </c>
      <c r="D39" s="5">
        <v>100</v>
      </c>
      <c r="E39" s="5"/>
      <c r="F39" s="5">
        <v>35</v>
      </c>
      <c r="G39" s="5">
        <v>100</v>
      </c>
      <c r="H39" s="5"/>
      <c r="I39" s="5">
        <v>40</v>
      </c>
      <c r="J39" s="5">
        <v>100</v>
      </c>
      <c r="K39" s="12"/>
      <c r="L39" s="8">
        <f t="shared" si="4"/>
        <v>125</v>
      </c>
      <c r="M39" s="8">
        <f t="shared" si="5"/>
        <v>300</v>
      </c>
      <c r="N39" s="27">
        <f t="shared" si="3"/>
        <v>-175</v>
      </c>
      <c r="O39" s="13"/>
    </row>
    <row r="40" spans="1:15" ht="15">
      <c r="A40" t="s">
        <v>29</v>
      </c>
      <c r="C40" s="5">
        <v>200</v>
      </c>
      <c r="D40" s="5">
        <v>200</v>
      </c>
      <c r="E40" s="5"/>
      <c r="F40" s="5">
        <v>150</v>
      </c>
      <c r="G40" s="5">
        <v>200</v>
      </c>
      <c r="H40" s="5"/>
      <c r="I40" s="5">
        <v>135</v>
      </c>
      <c r="J40" s="5">
        <v>200</v>
      </c>
      <c r="K40" s="12"/>
      <c r="L40" s="8">
        <f t="shared" si="4"/>
        <v>485</v>
      </c>
      <c r="M40" s="8">
        <f t="shared" si="5"/>
        <v>600</v>
      </c>
      <c r="N40" s="27">
        <f t="shared" si="3"/>
        <v>-115</v>
      </c>
      <c r="O40" s="13"/>
    </row>
    <row r="41" spans="1:15" ht="15">
      <c r="A41" t="s">
        <v>30</v>
      </c>
      <c r="C41" s="5">
        <v>122</v>
      </c>
      <c r="D41" s="5">
        <v>100</v>
      </c>
      <c r="E41" s="5"/>
      <c r="F41" s="5">
        <v>85</v>
      </c>
      <c r="G41" s="5">
        <v>100</v>
      </c>
      <c r="H41" s="5"/>
      <c r="I41" s="5">
        <v>55</v>
      </c>
      <c r="J41" s="5">
        <v>100</v>
      </c>
      <c r="K41" s="12"/>
      <c r="L41" s="8">
        <f t="shared" si="4"/>
        <v>262</v>
      </c>
      <c r="M41" s="8">
        <f t="shared" si="5"/>
        <v>300</v>
      </c>
      <c r="N41" s="27">
        <f t="shared" si="3"/>
        <v>-38</v>
      </c>
      <c r="O41" s="13"/>
    </row>
    <row r="42" spans="1:15" ht="15">
      <c r="A42" s="1" t="s">
        <v>47</v>
      </c>
      <c r="C42" s="5">
        <v>50</v>
      </c>
      <c r="D42" s="5">
        <v>100</v>
      </c>
      <c r="E42" s="5"/>
      <c r="F42" s="5">
        <v>100</v>
      </c>
      <c r="G42" s="5">
        <v>100</v>
      </c>
      <c r="H42" s="5"/>
      <c r="I42" s="5">
        <v>299</v>
      </c>
      <c r="J42" s="5">
        <v>100</v>
      </c>
      <c r="K42" s="12"/>
      <c r="L42" s="8">
        <f t="shared" si="4"/>
        <v>449</v>
      </c>
      <c r="M42" s="8">
        <f t="shared" si="5"/>
        <v>300</v>
      </c>
      <c r="N42" s="27">
        <f t="shared" si="3"/>
        <v>149</v>
      </c>
      <c r="O42" s="13"/>
    </row>
    <row r="43" spans="1:15" ht="15">
      <c r="A43" s="14" t="s">
        <v>53</v>
      </c>
      <c r="C43" s="5">
        <v>350</v>
      </c>
      <c r="D43" s="5">
        <v>500</v>
      </c>
      <c r="E43" s="5"/>
      <c r="F43" s="5">
        <v>300</v>
      </c>
      <c r="G43" s="5">
        <v>500</v>
      </c>
      <c r="H43" s="5"/>
      <c r="I43" s="5">
        <v>750</v>
      </c>
      <c r="J43" s="5">
        <v>500</v>
      </c>
      <c r="K43" s="12"/>
      <c r="L43" s="8">
        <f t="shared" si="4"/>
        <v>1400</v>
      </c>
      <c r="M43" s="8">
        <f t="shared" si="5"/>
        <v>1500</v>
      </c>
      <c r="N43" s="27">
        <f t="shared" si="3"/>
        <v>-100</v>
      </c>
      <c r="O43" s="13"/>
    </row>
    <row r="44" spans="1:15" ht="15">
      <c r="A44" t="s">
        <v>54</v>
      </c>
      <c r="C44" s="5">
        <v>1000</v>
      </c>
      <c r="D44" s="5">
        <v>1500</v>
      </c>
      <c r="E44" s="5"/>
      <c r="F44" s="5">
        <v>1500</v>
      </c>
      <c r="G44" s="5">
        <v>1500</v>
      </c>
      <c r="H44" s="5"/>
      <c r="I44" s="5">
        <v>1600</v>
      </c>
      <c r="J44" s="5">
        <v>1500</v>
      </c>
      <c r="K44" s="12"/>
      <c r="L44" s="8">
        <f t="shared" si="4"/>
        <v>4100</v>
      </c>
      <c r="M44" s="8">
        <f t="shared" si="5"/>
        <v>4500</v>
      </c>
      <c r="N44" s="27">
        <f t="shared" si="3"/>
        <v>-400</v>
      </c>
      <c r="O44" s="13"/>
    </row>
    <row r="45" spans="1:15" ht="15">
      <c r="A45" t="s">
        <v>32</v>
      </c>
      <c r="C45" s="5">
        <v>200</v>
      </c>
      <c r="D45" s="5">
        <v>250</v>
      </c>
      <c r="E45" s="5"/>
      <c r="F45" s="5">
        <v>0</v>
      </c>
      <c r="G45" s="5">
        <v>250</v>
      </c>
      <c r="H45" s="5"/>
      <c r="I45" s="5">
        <v>0</v>
      </c>
      <c r="J45" s="5">
        <v>250</v>
      </c>
      <c r="K45" s="12"/>
      <c r="L45" s="8">
        <f t="shared" si="4"/>
        <v>200</v>
      </c>
      <c r="M45" s="8">
        <f t="shared" si="5"/>
        <v>750</v>
      </c>
      <c r="N45" s="27">
        <f t="shared" si="3"/>
        <v>-550</v>
      </c>
      <c r="O45" s="13"/>
    </row>
    <row r="46" spans="1:15" ht="15">
      <c r="A46" t="s">
        <v>33</v>
      </c>
      <c r="C46" s="5">
        <v>812</v>
      </c>
      <c r="D46" s="5">
        <v>700</v>
      </c>
      <c r="E46" s="5"/>
      <c r="F46" s="5">
        <v>622</v>
      </c>
      <c r="G46" s="5">
        <v>700</v>
      </c>
      <c r="H46" s="5"/>
      <c r="I46" s="5">
        <v>675</v>
      </c>
      <c r="J46" s="5">
        <v>700</v>
      </c>
      <c r="K46" s="12"/>
      <c r="L46" s="8">
        <f t="shared" si="4"/>
        <v>2109</v>
      </c>
      <c r="M46" s="8">
        <f t="shared" si="5"/>
        <v>2100</v>
      </c>
      <c r="N46" s="27">
        <f t="shared" si="3"/>
        <v>9</v>
      </c>
      <c r="O46" s="13"/>
    </row>
    <row r="47" spans="1:15" ht="15">
      <c r="A47" t="s">
        <v>34</v>
      </c>
      <c r="C47" s="5">
        <v>175</v>
      </c>
      <c r="D47" s="5">
        <v>250</v>
      </c>
      <c r="E47" s="5"/>
      <c r="F47" s="5">
        <v>175</v>
      </c>
      <c r="G47" s="5">
        <v>250</v>
      </c>
      <c r="H47" s="5"/>
      <c r="I47" s="5">
        <v>185</v>
      </c>
      <c r="J47" s="5">
        <v>250</v>
      </c>
      <c r="K47" s="12"/>
      <c r="L47" s="8">
        <f t="shared" si="4"/>
        <v>535</v>
      </c>
      <c r="M47" s="8">
        <f t="shared" si="5"/>
        <v>750</v>
      </c>
      <c r="N47" s="27">
        <f t="shared" si="3"/>
        <v>-215</v>
      </c>
      <c r="O47" s="13"/>
    </row>
    <row r="48" spans="1:15" ht="15">
      <c r="A48" t="s">
        <v>35</v>
      </c>
      <c r="C48" s="5">
        <v>0</v>
      </c>
      <c r="D48" s="5">
        <v>100</v>
      </c>
      <c r="E48" s="5"/>
      <c r="F48" s="5">
        <v>0</v>
      </c>
      <c r="G48" s="5">
        <v>0</v>
      </c>
      <c r="H48" s="5"/>
      <c r="I48" s="5">
        <v>0</v>
      </c>
      <c r="J48" s="5">
        <v>0</v>
      </c>
      <c r="K48" s="12"/>
      <c r="L48" s="8">
        <f t="shared" si="4"/>
        <v>0</v>
      </c>
      <c r="M48" s="8">
        <f t="shared" si="5"/>
        <v>100</v>
      </c>
      <c r="N48" s="27">
        <f t="shared" si="3"/>
        <v>-100</v>
      </c>
      <c r="O48" s="13"/>
    </row>
    <row r="49" spans="1:15" ht="15">
      <c r="A49" t="s">
        <v>36</v>
      </c>
      <c r="C49" s="6">
        <v>250</v>
      </c>
      <c r="D49" s="6">
        <v>110</v>
      </c>
      <c r="E49" s="5"/>
      <c r="F49" s="6">
        <v>150</v>
      </c>
      <c r="G49" s="6">
        <v>110</v>
      </c>
      <c r="H49" s="5"/>
      <c r="I49" s="6">
        <v>150</v>
      </c>
      <c r="J49" s="6">
        <v>110</v>
      </c>
      <c r="K49" s="12"/>
      <c r="L49" s="9">
        <f t="shared" si="4"/>
        <v>550</v>
      </c>
      <c r="M49" s="9">
        <f t="shared" si="5"/>
        <v>330</v>
      </c>
      <c r="N49" s="28">
        <f t="shared" si="3"/>
        <v>220</v>
      </c>
      <c r="O49" s="13"/>
    </row>
    <row r="50" spans="1:15" ht="15">
      <c r="A50" s="3" t="s">
        <v>37</v>
      </c>
      <c r="C50" s="15">
        <f>SUM(C22:C49)</f>
        <v>17259</v>
      </c>
      <c r="D50" s="15">
        <f>SUM(D22:D49)</f>
        <v>17305</v>
      </c>
      <c r="E50" s="5"/>
      <c r="F50" s="15">
        <f>SUM(F22:F49)</f>
        <v>15955</v>
      </c>
      <c r="G50" s="15">
        <f>SUM(G22:G49)</f>
        <v>17005</v>
      </c>
      <c r="H50" s="5"/>
      <c r="I50" s="15">
        <f>SUM(I22:I49)</f>
        <v>17498</v>
      </c>
      <c r="J50" s="15">
        <f>SUM(J22:J49)</f>
        <v>17635</v>
      </c>
      <c r="K50" s="12"/>
      <c r="L50" s="15">
        <f>SUM(L22:L49)</f>
        <v>50712</v>
      </c>
      <c r="M50" s="15">
        <f>SUM(M22:M49)</f>
        <v>51945</v>
      </c>
      <c r="N50" s="15">
        <f>SUM(N22:N49)</f>
        <v>-1233</v>
      </c>
      <c r="O50" s="13"/>
    </row>
    <row r="51" spans="1:15" ht="15">
      <c r="A51" s="3" t="s">
        <v>51</v>
      </c>
      <c r="C51" s="17">
        <f>+C50/C8</f>
        <v>0.5368273716951788</v>
      </c>
      <c r="D51" s="17">
        <f>+D50/D8</f>
        <v>0.5768333333333333</v>
      </c>
      <c r="E51" s="5"/>
      <c r="F51" s="17">
        <f>+F50/F8</f>
        <v>0.5814928201763977</v>
      </c>
      <c r="G51" s="17">
        <f>+G50/G8</f>
        <v>0.5668333333333333</v>
      </c>
      <c r="H51" s="5"/>
      <c r="I51" s="17">
        <f>+I50/I8</f>
        <v>0.5598285129255183</v>
      </c>
      <c r="J51" s="17">
        <f>+J50/J8</f>
        <v>0.5878333333333333</v>
      </c>
      <c r="K51" s="12"/>
      <c r="L51" s="17">
        <f>+L50/L8</f>
        <v>0.5582316938928272</v>
      </c>
      <c r="M51" s="17">
        <f>+M50/M8</f>
        <v>0.5771666666666667</v>
      </c>
      <c r="N51" s="16"/>
      <c r="O51" s="13"/>
    </row>
    <row r="52" spans="1:15" ht="15">
      <c r="A52" s="3"/>
      <c r="C52" s="5"/>
      <c r="D52" s="5"/>
      <c r="E52" s="5"/>
      <c r="F52" s="5"/>
      <c r="G52" s="5"/>
      <c r="H52" s="5"/>
      <c r="I52" s="5"/>
      <c r="J52" s="5"/>
      <c r="K52" s="12"/>
      <c r="L52" s="12"/>
      <c r="M52" s="12"/>
      <c r="N52" s="13"/>
      <c r="O52" s="13"/>
    </row>
    <row r="53" spans="1:15" ht="15">
      <c r="A53" s="3" t="s">
        <v>38</v>
      </c>
      <c r="C53" s="15">
        <f>+C8-C18-C50</f>
        <v>4191</v>
      </c>
      <c r="D53" s="15">
        <f>+D8-D18-D50</f>
        <v>3695</v>
      </c>
      <c r="E53" s="5"/>
      <c r="F53" s="15">
        <f>+F8-F18-F50</f>
        <v>2158</v>
      </c>
      <c r="G53" s="15">
        <f>+G8-G18-G50</f>
        <v>3995</v>
      </c>
      <c r="H53" s="5"/>
      <c r="I53" s="15">
        <f>+I8-I18-I50</f>
        <v>5083</v>
      </c>
      <c r="J53" s="15">
        <f>+J8-J18-J50</f>
        <v>3365</v>
      </c>
      <c r="K53" s="12"/>
      <c r="L53" s="15">
        <f>+L8-L18-L50</f>
        <v>11432</v>
      </c>
      <c r="M53" s="15">
        <f>+M8-M18-M50</f>
        <v>11055</v>
      </c>
      <c r="N53" s="19">
        <f>+L53-M53</f>
        <v>377</v>
      </c>
      <c r="O53" s="13"/>
    </row>
    <row r="54" spans="1:15" ht="15">
      <c r="A54" s="3" t="s">
        <v>59</v>
      </c>
      <c r="C54" s="17">
        <f>+C53/C8</f>
        <v>0.13035769828926905</v>
      </c>
      <c r="D54" s="17">
        <f>+D53/D8</f>
        <v>0.12316666666666666</v>
      </c>
      <c r="E54" s="11"/>
      <c r="F54" s="17">
        <f>+F53/F8</f>
        <v>0.07865004737954662</v>
      </c>
      <c r="G54" s="17">
        <f>+G53/G8</f>
        <v>0.13316666666666666</v>
      </c>
      <c r="H54" s="11"/>
      <c r="I54" s="17">
        <f>+I53/I8</f>
        <v>0.16262477604299974</v>
      </c>
      <c r="J54" s="17">
        <f>+J53/J8</f>
        <v>0.11216666666666666</v>
      </c>
      <c r="K54" s="11"/>
      <c r="L54" s="17">
        <f>+L53/L8</f>
        <v>0.12584210294570913</v>
      </c>
      <c r="M54" s="17">
        <f>+M53/M8</f>
        <v>0.12283333333333334</v>
      </c>
      <c r="N54" s="21"/>
      <c r="O54" s="13"/>
    </row>
    <row r="55" spans="3:13" ht="15">
      <c r="C55" s="5"/>
      <c r="D55" s="5"/>
      <c r="E55" s="5"/>
      <c r="F55" s="5"/>
      <c r="G55" s="5"/>
      <c r="H55" s="5"/>
      <c r="I55" s="5"/>
      <c r="J55" s="5"/>
      <c r="K55" s="12"/>
      <c r="L55" s="5"/>
      <c r="M55" s="5"/>
    </row>
    <row r="56" spans="3:13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fitToHeight="2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A1">
      <selection activeCell="F16" sqref="F16"/>
    </sheetView>
  </sheetViews>
  <sheetFormatPr defaultColWidth="9.140625" defaultRowHeight="15"/>
  <cols>
    <col min="2" max="2" width="14.28125" style="0" customWidth="1"/>
    <col min="3" max="4" width="10.57421875" style="0" bestFit="1" customWidth="1"/>
    <col min="5" max="5" width="2.7109375" style="0" customWidth="1"/>
    <col min="6" max="7" width="10.57421875" style="0" bestFit="1" customWidth="1"/>
    <col min="8" max="8" width="2.7109375" style="0" customWidth="1"/>
    <col min="9" max="10" width="10.57421875" style="0" bestFit="1" customWidth="1"/>
    <col min="11" max="11" width="2.7109375" style="0" customWidth="1"/>
    <col min="12" max="13" width="10.57421875" style="0" bestFit="1" customWidth="1"/>
    <col min="14" max="14" width="2.7109375" style="0" customWidth="1"/>
  </cols>
  <sheetData>
    <row r="1" spans="1:13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5">
      <c r="Q4" s="2" t="s">
        <v>48</v>
      </c>
    </row>
    <row r="5" spans="3:17" ht="15">
      <c r="C5" s="2" t="s">
        <v>46</v>
      </c>
      <c r="D5" s="2" t="s">
        <v>46</v>
      </c>
      <c r="E5" s="2"/>
      <c r="F5" s="2" t="s">
        <v>58</v>
      </c>
      <c r="G5" s="2" t="s">
        <v>58</v>
      </c>
      <c r="H5" s="2"/>
      <c r="I5" s="2" t="s">
        <v>63</v>
      </c>
      <c r="J5" s="2" t="s">
        <v>63</v>
      </c>
      <c r="K5" s="2"/>
      <c r="L5" s="2" t="s">
        <v>67</v>
      </c>
      <c r="M5" s="2" t="s">
        <v>67</v>
      </c>
      <c r="O5" s="2" t="s">
        <v>68</v>
      </c>
      <c r="P5" s="2" t="s">
        <v>68</v>
      </c>
      <c r="Q5" s="2" t="s">
        <v>49</v>
      </c>
    </row>
    <row r="6" spans="3:17" ht="15">
      <c r="C6" s="2" t="s">
        <v>40</v>
      </c>
      <c r="D6" s="2" t="s">
        <v>42</v>
      </c>
      <c r="E6" s="2"/>
      <c r="F6" s="2" t="s">
        <v>40</v>
      </c>
      <c r="G6" s="2" t="s">
        <v>42</v>
      </c>
      <c r="H6" s="2"/>
      <c r="I6" s="2" t="s">
        <v>40</v>
      </c>
      <c r="J6" s="2" t="s">
        <v>42</v>
      </c>
      <c r="K6" s="2"/>
      <c r="L6" s="2" t="s">
        <v>40</v>
      </c>
      <c r="M6" s="2" t="s">
        <v>42</v>
      </c>
      <c r="O6" s="2" t="s">
        <v>40</v>
      </c>
      <c r="P6" s="2" t="s">
        <v>42</v>
      </c>
      <c r="Q6" s="2" t="s">
        <v>42</v>
      </c>
    </row>
    <row r="7" spans="3:13" ht="15"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7" ht="15">
      <c r="A8" s="3" t="s">
        <v>3</v>
      </c>
      <c r="C8" s="4">
        <f>+'1st Qtr'!L8</f>
        <v>86000</v>
      </c>
      <c r="D8" s="4">
        <f>+'1st Qtr'!M8</f>
        <v>95000</v>
      </c>
      <c r="E8" s="4"/>
      <c r="F8" s="4">
        <f>+'2nd Qtr'!L8</f>
        <v>83010</v>
      </c>
      <c r="G8" s="4">
        <f>+'2nd Qtr'!M8</f>
        <v>90000</v>
      </c>
      <c r="H8" s="4"/>
      <c r="I8" s="4">
        <f>+'3rd Qtr'!L8</f>
        <v>92750</v>
      </c>
      <c r="J8" s="4">
        <f>+'3rd Qtr'!M8</f>
        <v>90000</v>
      </c>
      <c r="K8" s="4"/>
      <c r="L8" s="4">
        <f>+'4th Qtr'!L8</f>
        <v>90844</v>
      </c>
      <c r="M8" s="4">
        <f>+'4th Qtr'!M8</f>
        <v>90000</v>
      </c>
      <c r="O8" s="22">
        <f>+C8+F8+I8+L8</f>
        <v>352604</v>
      </c>
      <c r="P8" s="22">
        <f>+M8+J8+G8+D8</f>
        <v>365000</v>
      </c>
      <c r="Q8" s="22">
        <f>+O8-P8</f>
        <v>-12396</v>
      </c>
    </row>
    <row r="9" spans="3:17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3"/>
      <c r="P9" s="3"/>
      <c r="Q9" s="3"/>
    </row>
    <row r="10" spans="1:17" ht="15">
      <c r="A10" s="3" t="s">
        <v>4</v>
      </c>
      <c r="O10" s="3"/>
      <c r="P10" s="3"/>
      <c r="Q10" s="3"/>
    </row>
    <row r="11" spans="1:17" ht="15">
      <c r="A11" t="s">
        <v>11</v>
      </c>
      <c r="C11" s="4">
        <f>+'1st Qtr'!L11</f>
        <v>4500</v>
      </c>
      <c r="D11" s="4">
        <f>+'1st Qtr'!M11</f>
        <v>6000</v>
      </c>
      <c r="E11" s="5"/>
      <c r="F11" s="4">
        <f>+'2nd Qtr'!L11</f>
        <v>4600</v>
      </c>
      <c r="G11" s="4">
        <f>+'2nd Qtr'!M11</f>
        <v>6000</v>
      </c>
      <c r="H11" s="5"/>
      <c r="I11" s="4">
        <f>+'3rd Qtr'!L11</f>
        <v>3255</v>
      </c>
      <c r="J11" s="4">
        <f>+'3rd Qtr'!M11</f>
        <v>6000</v>
      </c>
      <c r="K11" s="5"/>
      <c r="L11" s="4">
        <f>+'4th Qtr'!L11</f>
        <v>6700</v>
      </c>
      <c r="M11" s="4">
        <f>+'4th Qtr'!M11</f>
        <v>6000</v>
      </c>
      <c r="O11" s="22">
        <f aca="true" t="shared" si="0" ref="O11:O17">+C11+F11+I11+L11</f>
        <v>19055</v>
      </c>
      <c r="P11" s="22">
        <f aca="true" t="shared" si="1" ref="P11:P17">+M11+J11+G11+D11</f>
        <v>24000</v>
      </c>
      <c r="Q11" s="22">
        <f aca="true" t="shared" si="2" ref="Q11:Q17">+O11-P11</f>
        <v>-4945</v>
      </c>
    </row>
    <row r="12" spans="1:17" ht="15">
      <c r="A12" t="s">
        <v>13</v>
      </c>
      <c r="C12" s="4">
        <f>+'1st Qtr'!L12</f>
        <v>12200</v>
      </c>
      <c r="D12" s="4">
        <f>+'1st Qtr'!M12</f>
        <v>12000</v>
      </c>
      <c r="E12" s="5"/>
      <c r="F12" s="4">
        <f>+'2nd Qtr'!L12</f>
        <v>14000</v>
      </c>
      <c r="G12" s="4">
        <f>+'2nd Qtr'!M12</f>
        <v>12000</v>
      </c>
      <c r="H12" s="5"/>
      <c r="I12" s="4">
        <f>+'3rd Qtr'!L12</f>
        <v>12200</v>
      </c>
      <c r="J12" s="4">
        <f>+'3rd Qtr'!M12</f>
        <v>12000</v>
      </c>
      <c r="K12" s="5"/>
      <c r="L12" s="4">
        <f>+'4th Qtr'!L12</f>
        <v>14200</v>
      </c>
      <c r="M12" s="4">
        <f>+'4th Qtr'!M12</f>
        <v>12000</v>
      </c>
      <c r="O12" s="22">
        <f t="shared" si="0"/>
        <v>52600</v>
      </c>
      <c r="P12" s="22">
        <f t="shared" si="1"/>
        <v>48000</v>
      </c>
      <c r="Q12" s="22">
        <f t="shared" si="2"/>
        <v>4600</v>
      </c>
    </row>
    <row r="13" spans="1:17" ht="15">
      <c r="A13" t="s">
        <v>5</v>
      </c>
      <c r="C13" s="4">
        <f>+'1st Qtr'!L13</f>
        <v>5600</v>
      </c>
      <c r="D13" s="4">
        <f>+'1st Qtr'!M13</f>
        <v>6000</v>
      </c>
      <c r="E13" s="5"/>
      <c r="F13" s="4">
        <f>+'2nd Qtr'!L13</f>
        <v>5300</v>
      </c>
      <c r="G13" s="4">
        <f>+'2nd Qtr'!M13</f>
        <v>6000</v>
      </c>
      <c r="H13" s="5"/>
      <c r="I13" s="4">
        <f>+'3rd Qtr'!L13</f>
        <v>5500</v>
      </c>
      <c r="J13" s="4">
        <f>+'3rd Qtr'!M13</f>
        <v>6000</v>
      </c>
      <c r="K13" s="5"/>
      <c r="L13" s="4">
        <f>+'4th Qtr'!L13</f>
        <v>5300</v>
      </c>
      <c r="M13" s="4">
        <f>+'4th Qtr'!M13</f>
        <v>6000</v>
      </c>
      <c r="O13" s="22">
        <f t="shared" si="0"/>
        <v>21700</v>
      </c>
      <c r="P13" s="22">
        <f t="shared" si="1"/>
        <v>24000</v>
      </c>
      <c r="Q13" s="22">
        <f t="shared" si="2"/>
        <v>-2300</v>
      </c>
    </row>
    <row r="14" spans="1:17" ht="15">
      <c r="A14" t="s">
        <v>6</v>
      </c>
      <c r="C14" s="4">
        <f>+'1st Qtr'!L14</f>
        <v>750</v>
      </c>
      <c r="D14" s="4">
        <f>+'1st Qtr'!M14</f>
        <v>1500</v>
      </c>
      <c r="E14" s="5"/>
      <c r="F14" s="4">
        <f>+'2nd Qtr'!L14</f>
        <v>500</v>
      </c>
      <c r="G14" s="4">
        <f>+'2nd Qtr'!M14</f>
        <v>1500</v>
      </c>
      <c r="H14" s="5"/>
      <c r="I14" s="4">
        <f>+'3rd Qtr'!L14</f>
        <v>650</v>
      </c>
      <c r="J14" s="4">
        <f>+'3rd Qtr'!M14</f>
        <v>1500</v>
      </c>
      <c r="K14" s="5"/>
      <c r="L14" s="4">
        <f>+'4th Qtr'!L14</f>
        <v>650</v>
      </c>
      <c r="M14" s="4">
        <f>+'4th Qtr'!M14</f>
        <v>1500</v>
      </c>
      <c r="O14" s="22">
        <f t="shared" si="0"/>
        <v>2550</v>
      </c>
      <c r="P14" s="22">
        <f t="shared" si="1"/>
        <v>6000</v>
      </c>
      <c r="Q14" s="22">
        <f t="shared" si="2"/>
        <v>-3450</v>
      </c>
    </row>
    <row r="15" spans="1:17" ht="15">
      <c r="A15" t="s">
        <v>8</v>
      </c>
      <c r="C15" s="4">
        <f>+'1st Qtr'!L15</f>
        <v>320</v>
      </c>
      <c r="D15" s="4">
        <f>+'1st Qtr'!M15</f>
        <v>300</v>
      </c>
      <c r="E15" s="5"/>
      <c r="F15" s="4">
        <f>+'2nd Qtr'!L15</f>
        <v>350</v>
      </c>
      <c r="G15" s="4">
        <f>+'2nd Qtr'!M15</f>
        <v>300</v>
      </c>
      <c r="H15" s="5"/>
      <c r="I15" s="4">
        <f>+'3rd Qtr'!L15</f>
        <v>245</v>
      </c>
      <c r="J15" s="4">
        <f>+'3rd Qtr'!M15</f>
        <v>300</v>
      </c>
      <c r="K15" s="5"/>
      <c r="L15" s="4">
        <f>+'4th Qtr'!L15</f>
        <v>475</v>
      </c>
      <c r="M15" s="4">
        <f>+'4th Qtr'!M15</f>
        <v>300</v>
      </c>
      <c r="O15" s="22">
        <f t="shared" si="0"/>
        <v>1390</v>
      </c>
      <c r="P15" s="22">
        <f t="shared" si="1"/>
        <v>1200</v>
      </c>
      <c r="Q15" s="22">
        <f t="shared" si="2"/>
        <v>190</v>
      </c>
    </row>
    <row r="16" spans="1:17" ht="15">
      <c r="A16" t="s">
        <v>9</v>
      </c>
      <c r="C16" s="4">
        <f>+'1st Qtr'!L16</f>
        <v>225</v>
      </c>
      <c r="D16" s="4">
        <f>+'1st Qtr'!M16</f>
        <v>300</v>
      </c>
      <c r="E16" s="5"/>
      <c r="F16" s="4">
        <f>+'2nd Qtr'!L16</f>
        <v>350</v>
      </c>
      <c r="G16" s="4">
        <f>+'2nd Qtr'!M16</f>
        <v>300</v>
      </c>
      <c r="H16" s="5"/>
      <c r="I16" s="4">
        <f>+'3rd Qtr'!L16</f>
        <v>225</v>
      </c>
      <c r="J16" s="4">
        <f>+'3rd Qtr'!M16</f>
        <v>300</v>
      </c>
      <c r="K16" s="5"/>
      <c r="L16" s="4">
        <f>+'4th Qtr'!L16</f>
        <v>275</v>
      </c>
      <c r="M16" s="4">
        <f>+'4th Qtr'!M16</f>
        <v>300</v>
      </c>
      <c r="O16" s="22">
        <f t="shared" si="0"/>
        <v>1075</v>
      </c>
      <c r="P16" s="22">
        <f t="shared" si="1"/>
        <v>1200</v>
      </c>
      <c r="Q16" s="22">
        <f t="shared" si="2"/>
        <v>-125</v>
      </c>
    </row>
    <row r="17" spans="1:17" ht="15">
      <c r="A17" t="s">
        <v>10</v>
      </c>
      <c r="C17" s="7">
        <f>+'1st Qtr'!L17</f>
        <v>900</v>
      </c>
      <c r="D17" s="7">
        <f>+'1st Qtr'!M17</f>
        <v>900</v>
      </c>
      <c r="E17" s="5"/>
      <c r="F17" s="7">
        <f>+'2nd Qtr'!L17</f>
        <v>925</v>
      </c>
      <c r="G17" s="7">
        <f>+'2nd Qtr'!M17</f>
        <v>900</v>
      </c>
      <c r="H17" s="5"/>
      <c r="I17" s="7">
        <f>+'3rd Qtr'!L17</f>
        <v>900</v>
      </c>
      <c r="J17" s="7">
        <f>+'3rd Qtr'!M17</f>
        <v>900</v>
      </c>
      <c r="K17" s="5"/>
      <c r="L17" s="7">
        <f>+'4th Qtr'!L17</f>
        <v>1100</v>
      </c>
      <c r="M17" s="7">
        <f>+'4th Qtr'!M17</f>
        <v>900</v>
      </c>
      <c r="O17" s="23">
        <f t="shared" si="0"/>
        <v>3825</v>
      </c>
      <c r="P17" s="23">
        <f t="shared" si="1"/>
        <v>3600</v>
      </c>
      <c r="Q17" s="23">
        <f t="shared" si="2"/>
        <v>225</v>
      </c>
    </row>
    <row r="18" spans="1:17" ht="15">
      <c r="A18" s="3" t="s">
        <v>12</v>
      </c>
      <c r="C18" s="15">
        <f>SUM(C11:C17)</f>
        <v>24495</v>
      </c>
      <c r="D18" s="15">
        <f>SUM(D11:D17)</f>
        <v>27000</v>
      </c>
      <c r="E18" s="5"/>
      <c r="F18" s="15">
        <f>SUM(F11:F17)</f>
        <v>26025</v>
      </c>
      <c r="G18" s="15">
        <f>SUM(G11:G17)</f>
        <v>27000</v>
      </c>
      <c r="H18" s="5"/>
      <c r="I18" s="15">
        <f>SUM(I11:I17)</f>
        <v>22975</v>
      </c>
      <c r="J18" s="15">
        <f>SUM(J11:J17)</f>
        <v>27000</v>
      </c>
      <c r="K18" s="5"/>
      <c r="L18" s="15">
        <f>SUM(L11:L17)</f>
        <v>28700</v>
      </c>
      <c r="M18" s="15">
        <f>SUM(M11:M17)</f>
        <v>27000</v>
      </c>
      <c r="O18" s="15">
        <f>SUM(O11:O17)</f>
        <v>102195</v>
      </c>
      <c r="P18" s="15">
        <f>SUM(P11:P17)</f>
        <v>108000</v>
      </c>
      <c r="Q18" s="15">
        <f>SUM(Q11:Q17)</f>
        <v>-5805</v>
      </c>
    </row>
    <row r="19" spans="1:17" ht="15">
      <c r="A19" s="3" t="s">
        <v>51</v>
      </c>
      <c r="C19" s="17">
        <f>+C18/C8</f>
        <v>0.28482558139534886</v>
      </c>
      <c r="D19" s="17">
        <f>+D18/D8</f>
        <v>0.28421052631578947</v>
      </c>
      <c r="E19" s="5"/>
      <c r="F19" s="17">
        <f>+F18/F8</f>
        <v>0.3135164438019516</v>
      </c>
      <c r="G19" s="17">
        <f>+G18/G8</f>
        <v>0.3</v>
      </c>
      <c r="H19" s="5"/>
      <c r="I19" s="17">
        <f>+I18/I8</f>
        <v>0.2477088948787062</v>
      </c>
      <c r="J19" s="17">
        <f>+J18/J8</f>
        <v>0.3</v>
      </c>
      <c r="K19" s="5"/>
      <c r="L19" s="17">
        <f>+L18/L8</f>
        <v>0.3159262031614636</v>
      </c>
      <c r="M19" s="17">
        <f>+M18/M8</f>
        <v>0.3</v>
      </c>
      <c r="O19" s="17">
        <f>+O18/O8</f>
        <v>0.28982938367120054</v>
      </c>
      <c r="P19" s="17">
        <f>+P18/P8</f>
        <v>0.2958904109589041</v>
      </c>
      <c r="Q19" s="16"/>
    </row>
    <row r="20" spans="3:17" ht="1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O20" s="3"/>
      <c r="P20" s="3"/>
      <c r="Q20" s="3"/>
    </row>
    <row r="21" spans="1:16" ht="15">
      <c r="A21" s="3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O21" s="3"/>
      <c r="P21" s="3"/>
    </row>
    <row r="22" spans="1:17" ht="15">
      <c r="A22" t="s">
        <v>15</v>
      </c>
      <c r="C22" s="4">
        <f>+'1st Qtr'!L22</f>
        <v>23800</v>
      </c>
      <c r="D22" s="4">
        <f>+'1st Qtr'!M22</f>
        <v>24000</v>
      </c>
      <c r="E22" s="5"/>
      <c r="F22" s="4">
        <f>+'2nd Qtr'!L22</f>
        <v>23900</v>
      </c>
      <c r="G22" s="4">
        <f>+'2nd Qtr'!M22</f>
        <v>24000</v>
      </c>
      <c r="H22" s="5"/>
      <c r="I22" s="4">
        <f>+'3rd Qtr'!L22</f>
        <v>23900</v>
      </c>
      <c r="J22" s="4">
        <f>+'3rd Qtr'!M22</f>
        <v>24000</v>
      </c>
      <c r="K22" s="12"/>
      <c r="L22" s="4">
        <f>+'4th Qtr'!L22</f>
        <v>24200</v>
      </c>
      <c r="M22" s="4">
        <f>+'4th Qtr'!M22</f>
        <v>24200</v>
      </c>
      <c r="N22" s="13"/>
      <c r="O22" s="22">
        <f aca="true" t="shared" si="3" ref="O22:O49">+C22+F22+I22+L22</f>
        <v>95800</v>
      </c>
      <c r="P22" s="22">
        <f aca="true" t="shared" si="4" ref="P22:P49">+M22+J22+G22+D22</f>
        <v>96200</v>
      </c>
      <c r="Q22" s="22">
        <f aca="true" t="shared" si="5" ref="Q22:Q49">+O22-P22</f>
        <v>-400</v>
      </c>
    </row>
    <row r="23" spans="1:17" ht="15">
      <c r="A23" t="s">
        <v>52</v>
      </c>
      <c r="C23" s="4">
        <f>+'1st Qtr'!L23</f>
        <v>2800</v>
      </c>
      <c r="D23" s="4">
        <f>+'1st Qtr'!M23</f>
        <v>3000</v>
      </c>
      <c r="E23" s="5"/>
      <c r="F23" s="4">
        <f>+'2nd Qtr'!L23</f>
        <v>2600</v>
      </c>
      <c r="G23" s="4">
        <f>+'2nd Qtr'!M23</f>
        <v>3000</v>
      </c>
      <c r="H23" s="5"/>
      <c r="I23" s="4">
        <f>+'3rd Qtr'!L23</f>
        <v>2600</v>
      </c>
      <c r="J23" s="4">
        <f>+'3rd Qtr'!M23</f>
        <v>3000</v>
      </c>
      <c r="K23" s="12"/>
      <c r="L23" s="4">
        <f>+'4th Qtr'!L23</f>
        <v>2850</v>
      </c>
      <c r="M23" s="4">
        <f>+'4th Qtr'!M23</f>
        <v>3000</v>
      </c>
      <c r="N23" s="13"/>
      <c r="O23" s="22">
        <f t="shared" si="3"/>
        <v>10850</v>
      </c>
      <c r="P23" s="22">
        <f t="shared" si="4"/>
        <v>12000</v>
      </c>
      <c r="Q23" s="22">
        <f t="shared" si="5"/>
        <v>-1150</v>
      </c>
    </row>
    <row r="24" spans="1:17" ht="15">
      <c r="A24" t="s">
        <v>16</v>
      </c>
      <c r="C24" s="4">
        <f>+'1st Qtr'!L24</f>
        <v>255</v>
      </c>
      <c r="D24" s="4">
        <f>+'1st Qtr'!M24</f>
        <v>840</v>
      </c>
      <c r="E24" s="5"/>
      <c r="F24" s="4">
        <f>+'2nd Qtr'!L24</f>
        <v>255</v>
      </c>
      <c r="G24" s="4">
        <f>+'2nd Qtr'!M24</f>
        <v>840</v>
      </c>
      <c r="H24" s="5"/>
      <c r="I24" s="4">
        <f>+'3rd Qtr'!L24</f>
        <v>255</v>
      </c>
      <c r="J24" s="4">
        <f>+'3rd Qtr'!M24</f>
        <v>840</v>
      </c>
      <c r="K24" s="12"/>
      <c r="L24" s="4">
        <f>+'4th Qtr'!L24</f>
        <v>255</v>
      </c>
      <c r="M24" s="4">
        <f>+'4th Qtr'!M24</f>
        <v>840</v>
      </c>
      <c r="N24" s="13"/>
      <c r="O24" s="22">
        <f t="shared" si="3"/>
        <v>1020</v>
      </c>
      <c r="P24" s="22">
        <f t="shared" si="4"/>
        <v>3360</v>
      </c>
      <c r="Q24" s="22">
        <f t="shared" si="5"/>
        <v>-2340</v>
      </c>
    </row>
    <row r="25" spans="1:17" ht="15">
      <c r="A25" t="s">
        <v>17</v>
      </c>
      <c r="C25" s="4">
        <f>+'1st Qtr'!L25</f>
        <v>155</v>
      </c>
      <c r="D25" s="4">
        <f>+'1st Qtr'!M25</f>
        <v>150</v>
      </c>
      <c r="E25" s="5"/>
      <c r="F25" s="4">
        <f>+'2nd Qtr'!L25</f>
        <v>160</v>
      </c>
      <c r="G25" s="4">
        <f>+'2nd Qtr'!M25</f>
        <v>150</v>
      </c>
      <c r="H25" s="5"/>
      <c r="I25" s="4">
        <f>+'3rd Qtr'!L25</f>
        <v>180</v>
      </c>
      <c r="J25" s="4">
        <f>+'3rd Qtr'!M25</f>
        <v>150</v>
      </c>
      <c r="K25" s="12"/>
      <c r="L25" s="4">
        <f>+'4th Qtr'!L25</f>
        <v>235</v>
      </c>
      <c r="M25" s="4">
        <f>+'4th Qtr'!M25</f>
        <v>150</v>
      </c>
      <c r="N25" s="13"/>
      <c r="O25" s="22">
        <f t="shared" si="3"/>
        <v>730</v>
      </c>
      <c r="P25" s="22">
        <f t="shared" si="4"/>
        <v>600</v>
      </c>
      <c r="Q25" s="22">
        <f t="shared" si="5"/>
        <v>130</v>
      </c>
    </row>
    <row r="26" spans="1:17" ht="15">
      <c r="A26" t="s">
        <v>18</v>
      </c>
      <c r="C26" s="4">
        <f>+'1st Qtr'!L26</f>
        <v>250</v>
      </c>
      <c r="D26" s="4">
        <f>+'1st Qtr'!M26</f>
        <v>300</v>
      </c>
      <c r="E26" s="5"/>
      <c r="F26" s="4">
        <f>+'2nd Qtr'!L26</f>
        <v>500</v>
      </c>
      <c r="G26" s="4">
        <f>+'2nd Qtr'!M26</f>
        <v>300</v>
      </c>
      <c r="H26" s="5"/>
      <c r="I26" s="4">
        <f>+'3rd Qtr'!L26</f>
        <v>250</v>
      </c>
      <c r="J26" s="4">
        <f>+'3rd Qtr'!M26</f>
        <v>300</v>
      </c>
      <c r="K26" s="12"/>
      <c r="L26" s="4">
        <f>+'4th Qtr'!L26</f>
        <v>500</v>
      </c>
      <c r="M26" s="4">
        <f>+'4th Qtr'!M26</f>
        <v>300</v>
      </c>
      <c r="N26" s="13"/>
      <c r="O26" s="22">
        <f t="shared" si="3"/>
        <v>1500</v>
      </c>
      <c r="P26" s="22">
        <f t="shared" si="4"/>
        <v>1200</v>
      </c>
      <c r="Q26" s="22">
        <f t="shared" si="5"/>
        <v>300</v>
      </c>
    </row>
    <row r="27" spans="1:17" ht="15">
      <c r="A27" t="s">
        <v>19</v>
      </c>
      <c r="C27" s="4">
        <f>+'1st Qtr'!L27</f>
        <v>130</v>
      </c>
      <c r="D27" s="4">
        <f>+'1st Qtr'!M27</f>
        <v>150</v>
      </c>
      <c r="E27" s="5"/>
      <c r="F27" s="4">
        <f>+'2nd Qtr'!L27</f>
        <v>100</v>
      </c>
      <c r="G27" s="4">
        <f>+'2nd Qtr'!M27</f>
        <v>150</v>
      </c>
      <c r="H27" s="5"/>
      <c r="I27" s="4">
        <f>+'3rd Qtr'!L27</f>
        <v>130</v>
      </c>
      <c r="J27" s="4">
        <f>+'3rd Qtr'!M27</f>
        <v>150</v>
      </c>
      <c r="K27" s="12"/>
      <c r="L27" s="4">
        <f>+'4th Qtr'!L27</f>
        <v>100</v>
      </c>
      <c r="M27" s="4">
        <f>+'4th Qtr'!M27</f>
        <v>150</v>
      </c>
      <c r="N27" s="13"/>
      <c r="O27" s="22">
        <f t="shared" si="3"/>
        <v>460</v>
      </c>
      <c r="P27" s="22">
        <f t="shared" si="4"/>
        <v>600</v>
      </c>
      <c r="Q27" s="22">
        <f t="shared" si="5"/>
        <v>-140</v>
      </c>
    </row>
    <row r="28" spans="1:17" ht="15">
      <c r="A28" t="s">
        <v>20</v>
      </c>
      <c r="C28" s="4">
        <f>+'1st Qtr'!L28</f>
        <v>475</v>
      </c>
      <c r="D28" s="4">
        <f>+'1st Qtr'!M28</f>
        <v>600</v>
      </c>
      <c r="E28" s="5"/>
      <c r="F28" s="4">
        <f>+'2nd Qtr'!L28</f>
        <v>450</v>
      </c>
      <c r="G28" s="4">
        <f>+'2nd Qtr'!M28</f>
        <v>600</v>
      </c>
      <c r="H28" s="5"/>
      <c r="I28" s="4">
        <f>+'3rd Qtr'!L28</f>
        <v>375</v>
      </c>
      <c r="J28" s="4">
        <f>+'3rd Qtr'!M28</f>
        <v>600</v>
      </c>
      <c r="K28" s="12"/>
      <c r="L28" s="4">
        <f>+'4th Qtr'!L28</f>
        <v>450</v>
      </c>
      <c r="M28" s="4">
        <f>+'4th Qtr'!M28</f>
        <v>600</v>
      </c>
      <c r="N28" s="13"/>
      <c r="O28" s="22">
        <f t="shared" si="3"/>
        <v>1750</v>
      </c>
      <c r="P28" s="22">
        <f t="shared" si="4"/>
        <v>2400</v>
      </c>
      <c r="Q28" s="22">
        <f t="shared" si="5"/>
        <v>-650</v>
      </c>
    </row>
    <row r="29" spans="1:17" ht="15">
      <c r="A29" t="s">
        <v>21</v>
      </c>
      <c r="C29" s="4">
        <f>+'1st Qtr'!L29</f>
        <v>0</v>
      </c>
      <c r="D29" s="4">
        <f>+'1st Qtr'!M29</f>
        <v>300</v>
      </c>
      <c r="E29" s="5"/>
      <c r="F29" s="4">
        <f>+'2nd Qtr'!L29</f>
        <v>200</v>
      </c>
      <c r="G29" s="4">
        <f>+'2nd Qtr'!M29</f>
        <v>300</v>
      </c>
      <c r="H29" s="5"/>
      <c r="I29" s="4">
        <f>+'3rd Qtr'!L29</f>
        <v>0</v>
      </c>
      <c r="J29" s="4">
        <f>+'3rd Qtr'!M29</f>
        <v>300</v>
      </c>
      <c r="K29" s="12"/>
      <c r="L29" s="4">
        <f>+'4th Qtr'!L29</f>
        <v>200</v>
      </c>
      <c r="M29" s="4">
        <f>+'4th Qtr'!M29</f>
        <v>300</v>
      </c>
      <c r="N29" s="13"/>
      <c r="O29" s="22">
        <f t="shared" si="3"/>
        <v>400</v>
      </c>
      <c r="P29" s="22">
        <f t="shared" si="4"/>
        <v>1200</v>
      </c>
      <c r="Q29" s="22">
        <f t="shared" si="5"/>
        <v>-800</v>
      </c>
    </row>
    <row r="30" spans="1:17" ht="15">
      <c r="A30" t="s">
        <v>22</v>
      </c>
      <c r="C30" s="4">
        <f>+'1st Qtr'!L30</f>
        <v>175</v>
      </c>
      <c r="D30" s="4">
        <f>+'1st Qtr'!M30</f>
        <v>300</v>
      </c>
      <c r="E30" s="5"/>
      <c r="F30" s="4">
        <f>+'2nd Qtr'!L30</f>
        <v>125</v>
      </c>
      <c r="G30" s="4">
        <f>+'2nd Qtr'!M30</f>
        <v>300</v>
      </c>
      <c r="H30" s="5"/>
      <c r="I30" s="4">
        <f>+'3rd Qtr'!L30</f>
        <v>175</v>
      </c>
      <c r="J30" s="4">
        <f>+'3rd Qtr'!M30</f>
        <v>300</v>
      </c>
      <c r="K30" s="12"/>
      <c r="L30" s="4">
        <f>+'4th Qtr'!L30</f>
        <v>125</v>
      </c>
      <c r="M30" s="4">
        <f>+'4th Qtr'!M30</f>
        <v>300</v>
      </c>
      <c r="N30" s="13"/>
      <c r="O30" s="22">
        <f t="shared" si="3"/>
        <v>600</v>
      </c>
      <c r="P30" s="22">
        <f t="shared" si="4"/>
        <v>1200</v>
      </c>
      <c r="Q30" s="22">
        <f t="shared" si="5"/>
        <v>-600</v>
      </c>
    </row>
    <row r="31" spans="1:17" ht="15">
      <c r="A31" t="s">
        <v>23</v>
      </c>
      <c r="C31" s="4">
        <f>+'1st Qtr'!L31</f>
        <v>6100</v>
      </c>
      <c r="D31" s="4">
        <f>+'1st Qtr'!M31</f>
        <v>6000</v>
      </c>
      <c r="E31" s="5"/>
      <c r="F31" s="4">
        <f>+'2nd Qtr'!L31</f>
        <v>6100</v>
      </c>
      <c r="G31" s="4">
        <f>+'2nd Qtr'!M31</f>
        <v>6000</v>
      </c>
      <c r="H31" s="5"/>
      <c r="I31" s="4">
        <f>+'3rd Qtr'!L31</f>
        <v>6100</v>
      </c>
      <c r="J31" s="4">
        <f>+'3rd Qtr'!M31</f>
        <v>6000</v>
      </c>
      <c r="K31" s="12"/>
      <c r="L31" s="4">
        <f>+'4th Qtr'!L31</f>
        <v>6951</v>
      </c>
      <c r="M31" s="4">
        <f>+'4th Qtr'!M31</f>
        <v>6000</v>
      </c>
      <c r="N31" s="13"/>
      <c r="O31" s="22">
        <f t="shared" si="3"/>
        <v>25251</v>
      </c>
      <c r="P31" s="22">
        <f t="shared" si="4"/>
        <v>24000</v>
      </c>
      <c r="Q31" s="22">
        <f t="shared" si="5"/>
        <v>1251</v>
      </c>
    </row>
    <row r="32" spans="1:17" ht="15">
      <c r="A32" t="s">
        <v>24</v>
      </c>
      <c r="C32" s="4">
        <f>+'1st Qtr'!L32</f>
        <v>1350</v>
      </c>
      <c r="D32" s="4">
        <f>+'1st Qtr'!M32</f>
        <v>1350</v>
      </c>
      <c r="E32" s="5"/>
      <c r="F32" s="4">
        <f>+'2nd Qtr'!L32</f>
        <v>1300</v>
      </c>
      <c r="G32" s="4">
        <f>+'2nd Qtr'!M32</f>
        <v>1350</v>
      </c>
      <c r="H32" s="5"/>
      <c r="I32" s="4">
        <f>+'3rd Qtr'!L32</f>
        <v>1350</v>
      </c>
      <c r="J32" s="4">
        <f>+'3rd Qtr'!M32</f>
        <v>1350</v>
      </c>
      <c r="K32" s="12"/>
      <c r="L32" s="4">
        <f>+'4th Qtr'!L32</f>
        <v>1300</v>
      </c>
      <c r="M32" s="4">
        <f>+'4th Qtr'!M32</f>
        <v>1350</v>
      </c>
      <c r="N32" s="13"/>
      <c r="O32" s="22">
        <f t="shared" si="3"/>
        <v>5300</v>
      </c>
      <c r="P32" s="22">
        <f t="shared" si="4"/>
        <v>5400</v>
      </c>
      <c r="Q32" s="22">
        <f t="shared" si="5"/>
        <v>-100</v>
      </c>
    </row>
    <row r="33" spans="1:17" ht="15">
      <c r="A33" s="1" t="s">
        <v>50</v>
      </c>
      <c r="C33" s="4">
        <f>+'1st Qtr'!L33</f>
        <v>564</v>
      </c>
      <c r="D33" s="4">
        <f>+'1st Qtr'!M33</f>
        <v>600</v>
      </c>
      <c r="E33" s="5"/>
      <c r="F33" s="4">
        <f>+'2nd Qtr'!L33</f>
        <v>576</v>
      </c>
      <c r="G33" s="4">
        <f>+'2nd Qtr'!M33</f>
        <v>600</v>
      </c>
      <c r="H33" s="5"/>
      <c r="I33" s="4">
        <f>+'3rd Qtr'!L33</f>
        <v>576</v>
      </c>
      <c r="J33" s="4">
        <f>+'3rd Qtr'!M33</f>
        <v>600</v>
      </c>
      <c r="K33" s="12"/>
      <c r="L33" s="4">
        <f>+'4th Qtr'!L33</f>
        <v>576</v>
      </c>
      <c r="M33" s="4">
        <f>+'4th Qtr'!M33</f>
        <v>600</v>
      </c>
      <c r="N33" s="13"/>
      <c r="O33" s="22">
        <f t="shared" si="3"/>
        <v>2292</v>
      </c>
      <c r="P33" s="22">
        <f t="shared" si="4"/>
        <v>2400</v>
      </c>
      <c r="Q33" s="22">
        <f t="shared" si="5"/>
        <v>-108</v>
      </c>
    </row>
    <row r="34" spans="1:17" ht="15">
      <c r="A34" s="1" t="s">
        <v>7</v>
      </c>
      <c r="C34" s="4">
        <f>+'1st Qtr'!L34</f>
        <v>1245</v>
      </c>
      <c r="D34" s="4">
        <f>+'1st Qtr'!M34</f>
        <v>1275</v>
      </c>
      <c r="E34" s="5"/>
      <c r="F34" s="4">
        <f>+'2nd Qtr'!L34</f>
        <v>1255</v>
      </c>
      <c r="G34" s="4">
        <f>+'2nd Qtr'!M34</f>
        <v>1275</v>
      </c>
      <c r="H34" s="5"/>
      <c r="I34" s="4">
        <f>+'3rd Qtr'!L34</f>
        <v>1230</v>
      </c>
      <c r="J34" s="4">
        <f>+'3rd Qtr'!M34</f>
        <v>1275</v>
      </c>
      <c r="K34" s="12"/>
      <c r="L34" s="4">
        <f>+'4th Qtr'!L34</f>
        <v>1255</v>
      </c>
      <c r="M34" s="4">
        <f>+'4th Qtr'!M34</f>
        <v>1275</v>
      </c>
      <c r="N34" s="13"/>
      <c r="O34" s="22">
        <f t="shared" si="3"/>
        <v>4985</v>
      </c>
      <c r="P34" s="22">
        <f t="shared" si="4"/>
        <v>5100</v>
      </c>
      <c r="Q34" s="22">
        <f t="shared" si="5"/>
        <v>-115</v>
      </c>
    </row>
    <row r="35" spans="1:17" ht="15">
      <c r="A35" t="s">
        <v>25</v>
      </c>
      <c r="C35" s="4">
        <f>+'1st Qtr'!L35</f>
        <v>445</v>
      </c>
      <c r="D35" s="4">
        <f>+'1st Qtr'!M35</f>
        <v>450</v>
      </c>
      <c r="E35" s="5"/>
      <c r="F35" s="4">
        <f>+'2nd Qtr'!L35</f>
        <v>400</v>
      </c>
      <c r="G35" s="4">
        <f>+'2nd Qtr'!M35</f>
        <v>450</v>
      </c>
      <c r="H35" s="5"/>
      <c r="I35" s="4">
        <f>+'3rd Qtr'!L35</f>
        <v>440</v>
      </c>
      <c r="J35" s="4">
        <f>+'3rd Qtr'!M35</f>
        <v>450</v>
      </c>
      <c r="K35" s="12"/>
      <c r="L35" s="4">
        <f>+'4th Qtr'!L35</f>
        <v>400</v>
      </c>
      <c r="M35" s="4">
        <f>+'4th Qtr'!M35</f>
        <v>450</v>
      </c>
      <c r="N35" s="13"/>
      <c r="O35" s="22">
        <f t="shared" si="3"/>
        <v>1685</v>
      </c>
      <c r="P35" s="22">
        <f t="shared" si="4"/>
        <v>1800</v>
      </c>
      <c r="Q35" s="22">
        <f t="shared" si="5"/>
        <v>-115</v>
      </c>
    </row>
    <row r="36" spans="1:17" ht="15">
      <c r="A36" t="s">
        <v>31</v>
      </c>
      <c r="C36" s="4">
        <f>+'1st Qtr'!L36</f>
        <v>230</v>
      </c>
      <c r="D36" s="4">
        <f>+'1st Qtr'!M36</f>
        <v>300</v>
      </c>
      <c r="E36" s="5"/>
      <c r="F36" s="4">
        <f>+'2nd Qtr'!L36</f>
        <v>250</v>
      </c>
      <c r="G36" s="4">
        <f>+'2nd Qtr'!M36</f>
        <v>300</v>
      </c>
      <c r="H36" s="5"/>
      <c r="I36" s="4">
        <f>+'3rd Qtr'!L36</f>
        <v>255</v>
      </c>
      <c r="J36" s="4">
        <f>+'3rd Qtr'!M36</f>
        <v>300</v>
      </c>
      <c r="K36" s="12"/>
      <c r="L36" s="4">
        <f>+'4th Qtr'!L36</f>
        <v>250</v>
      </c>
      <c r="M36" s="4">
        <f>+'4th Qtr'!M36</f>
        <v>300</v>
      </c>
      <c r="N36" s="13"/>
      <c r="O36" s="22">
        <f t="shared" si="3"/>
        <v>985</v>
      </c>
      <c r="P36" s="22">
        <f t="shared" si="4"/>
        <v>1200</v>
      </c>
      <c r="Q36" s="22">
        <f t="shared" si="5"/>
        <v>-215</v>
      </c>
    </row>
    <row r="37" spans="1:17" ht="15">
      <c r="A37" t="s">
        <v>26</v>
      </c>
      <c r="C37" s="4">
        <f>+'1st Qtr'!L37</f>
        <v>525</v>
      </c>
      <c r="D37" s="4">
        <f>+'1st Qtr'!M37</f>
        <v>300</v>
      </c>
      <c r="E37" s="5"/>
      <c r="F37" s="4">
        <f>+'2nd Qtr'!L37</f>
        <v>575</v>
      </c>
      <c r="G37" s="4">
        <f>+'2nd Qtr'!M37</f>
        <v>300</v>
      </c>
      <c r="H37" s="5"/>
      <c r="I37" s="4">
        <f>+'3rd Qtr'!L37</f>
        <v>575</v>
      </c>
      <c r="J37" s="4">
        <f>+'3rd Qtr'!M37</f>
        <v>300</v>
      </c>
      <c r="K37" s="12"/>
      <c r="L37" s="4">
        <f>+'4th Qtr'!L37</f>
        <v>600</v>
      </c>
      <c r="M37" s="4">
        <f>+'4th Qtr'!M37</f>
        <v>300</v>
      </c>
      <c r="N37" s="13"/>
      <c r="O37" s="22">
        <f t="shared" si="3"/>
        <v>2275</v>
      </c>
      <c r="P37" s="22">
        <f t="shared" si="4"/>
        <v>1200</v>
      </c>
      <c r="Q37" s="22">
        <f t="shared" si="5"/>
        <v>1075</v>
      </c>
    </row>
    <row r="38" spans="1:17" ht="15">
      <c r="A38" t="s">
        <v>27</v>
      </c>
      <c r="C38" s="4">
        <f>+'1st Qtr'!L38</f>
        <v>345</v>
      </c>
      <c r="D38" s="4">
        <f>+'1st Qtr'!M38</f>
        <v>300</v>
      </c>
      <c r="E38" s="5"/>
      <c r="F38" s="4">
        <f>+'2nd Qtr'!L38</f>
        <v>250</v>
      </c>
      <c r="G38" s="4">
        <f>+'2nd Qtr'!M38</f>
        <v>300</v>
      </c>
      <c r="H38" s="5"/>
      <c r="I38" s="4">
        <f>+'3rd Qtr'!L38</f>
        <v>500</v>
      </c>
      <c r="J38" s="4">
        <f>+'3rd Qtr'!M38</f>
        <v>300</v>
      </c>
      <c r="K38" s="12"/>
      <c r="L38" s="4">
        <f>+'4th Qtr'!L38</f>
        <v>250</v>
      </c>
      <c r="M38" s="4">
        <f>+'4th Qtr'!M38</f>
        <v>300</v>
      </c>
      <c r="N38" s="13"/>
      <c r="O38" s="22">
        <f t="shared" si="3"/>
        <v>1345</v>
      </c>
      <c r="P38" s="22">
        <f t="shared" si="4"/>
        <v>1200</v>
      </c>
      <c r="Q38" s="22">
        <f t="shared" si="5"/>
        <v>145</v>
      </c>
    </row>
    <row r="39" spans="1:17" ht="15">
      <c r="A39" t="s">
        <v>28</v>
      </c>
      <c r="C39" s="4">
        <f>+'1st Qtr'!L39</f>
        <v>75</v>
      </c>
      <c r="D39" s="4">
        <f>+'1st Qtr'!M39</f>
        <v>300</v>
      </c>
      <c r="E39" s="5"/>
      <c r="F39" s="4">
        <f>+'2nd Qtr'!L39</f>
        <v>125</v>
      </c>
      <c r="G39" s="4">
        <f>+'2nd Qtr'!M39</f>
        <v>300</v>
      </c>
      <c r="H39" s="5"/>
      <c r="I39" s="4">
        <f>+'3rd Qtr'!L39</f>
        <v>75</v>
      </c>
      <c r="J39" s="4">
        <f>+'3rd Qtr'!M39</f>
        <v>300</v>
      </c>
      <c r="K39" s="12"/>
      <c r="L39" s="4">
        <f>+'4th Qtr'!L39</f>
        <v>125</v>
      </c>
      <c r="M39" s="4">
        <f>+'4th Qtr'!M39</f>
        <v>300</v>
      </c>
      <c r="N39" s="13"/>
      <c r="O39" s="22">
        <f t="shared" si="3"/>
        <v>400</v>
      </c>
      <c r="P39" s="22">
        <f t="shared" si="4"/>
        <v>1200</v>
      </c>
      <c r="Q39" s="22">
        <f t="shared" si="5"/>
        <v>-800</v>
      </c>
    </row>
    <row r="40" spans="1:17" ht="15">
      <c r="A40" t="s">
        <v>29</v>
      </c>
      <c r="C40" s="4">
        <f>+'1st Qtr'!L40</f>
        <v>510</v>
      </c>
      <c r="D40" s="4">
        <f>+'1st Qtr'!M40</f>
        <v>600</v>
      </c>
      <c r="E40" s="5"/>
      <c r="F40" s="4">
        <f>+'2nd Qtr'!L40</f>
        <v>485</v>
      </c>
      <c r="G40" s="4">
        <f>+'2nd Qtr'!M40</f>
        <v>600</v>
      </c>
      <c r="H40" s="5"/>
      <c r="I40" s="4">
        <f>+'3rd Qtr'!L40</f>
        <v>535</v>
      </c>
      <c r="J40" s="4">
        <f>+'3rd Qtr'!M40</f>
        <v>600</v>
      </c>
      <c r="K40" s="12"/>
      <c r="L40" s="4">
        <f>+'4th Qtr'!L40</f>
        <v>485</v>
      </c>
      <c r="M40" s="4">
        <f>+'4th Qtr'!M40</f>
        <v>600</v>
      </c>
      <c r="N40" s="13"/>
      <c r="O40" s="22">
        <f t="shared" si="3"/>
        <v>2015</v>
      </c>
      <c r="P40" s="22">
        <f t="shared" si="4"/>
        <v>2400</v>
      </c>
      <c r="Q40" s="22">
        <f t="shared" si="5"/>
        <v>-385</v>
      </c>
    </row>
    <row r="41" spans="1:17" ht="15">
      <c r="A41" t="s">
        <v>30</v>
      </c>
      <c r="C41" s="4">
        <f>+'1st Qtr'!L41</f>
        <v>245</v>
      </c>
      <c r="D41" s="4">
        <f>+'1st Qtr'!M41</f>
        <v>300</v>
      </c>
      <c r="E41" s="5"/>
      <c r="F41" s="4">
        <f>+'2nd Qtr'!L41</f>
        <v>240</v>
      </c>
      <c r="G41" s="4">
        <f>+'2nd Qtr'!M41</f>
        <v>300</v>
      </c>
      <c r="H41" s="5"/>
      <c r="I41" s="4">
        <f>+'3rd Qtr'!L41</f>
        <v>270</v>
      </c>
      <c r="J41" s="4">
        <f>+'3rd Qtr'!M41</f>
        <v>300</v>
      </c>
      <c r="K41" s="12"/>
      <c r="L41" s="4">
        <f>+'4th Qtr'!L41</f>
        <v>262</v>
      </c>
      <c r="M41" s="4">
        <f>+'4th Qtr'!M41</f>
        <v>300</v>
      </c>
      <c r="N41" s="13"/>
      <c r="O41" s="22">
        <f t="shared" si="3"/>
        <v>1017</v>
      </c>
      <c r="P41" s="22">
        <f t="shared" si="4"/>
        <v>1200</v>
      </c>
      <c r="Q41" s="22">
        <f t="shared" si="5"/>
        <v>-183</v>
      </c>
    </row>
    <row r="42" spans="1:17" ht="15">
      <c r="A42" s="1" t="s">
        <v>47</v>
      </c>
      <c r="C42" s="4">
        <f>+'1st Qtr'!L42</f>
        <v>399</v>
      </c>
      <c r="D42" s="4">
        <f>+'1st Qtr'!M42</f>
        <v>300</v>
      </c>
      <c r="E42" s="5"/>
      <c r="F42" s="4">
        <f>+'2nd Qtr'!L42</f>
        <v>449</v>
      </c>
      <c r="G42" s="4">
        <f>+'2nd Qtr'!M42</f>
        <v>300</v>
      </c>
      <c r="H42" s="5"/>
      <c r="I42" s="4">
        <f>+'3rd Qtr'!L42</f>
        <v>400</v>
      </c>
      <c r="J42" s="4">
        <f>+'3rd Qtr'!M42</f>
        <v>300</v>
      </c>
      <c r="K42" s="12"/>
      <c r="L42" s="4">
        <f>+'4th Qtr'!L42</f>
        <v>449</v>
      </c>
      <c r="M42" s="4">
        <f>+'4th Qtr'!M42</f>
        <v>300</v>
      </c>
      <c r="N42" s="13"/>
      <c r="O42" s="22">
        <f t="shared" si="3"/>
        <v>1697</v>
      </c>
      <c r="P42" s="22">
        <f t="shared" si="4"/>
        <v>1200</v>
      </c>
      <c r="Q42" s="22">
        <f t="shared" si="5"/>
        <v>497</v>
      </c>
    </row>
    <row r="43" spans="1:17" ht="15">
      <c r="A43" s="14" t="s">
        <v>53</v>
      </c>
      <c r="C43" s="4">
        <f>+'1st Qtr'!L43</f>
        <v>1500</v>
      </c>
      <c r="D43" s="4">
        <f>+'1st Qtr'!M43</f>
        <v>1500</v>
      </c>
      <c r="E43" s="5"/>
      <c r="F43" s="4">
        <f>+'2nd Qtr'!L43</f>
        <v>1400</v>
      </c>
      <c r="G43" s="4">
        <f>+'2nd Qtr'!M43</f>
        <v>1500</v>
      </c>
      <c r="H43" s="5"/>
      <c r="I43" s="4">
        <f>+'3rd Qtr'!L43</f>
        <v>1550</v>
      </c>
      <c r="J43" s="4">
        <f>+'3rd Qtr'!M43</f>
        <v>1500</v>
      </c>
      <c r="K43" s="12"/>
      <c r="L43" s="4">
        <f>+'4th Qtr'!L43</f>
        <v>1400</v>
      </c>
      <c r="M43" s="4">
        <f>+'4th Qtr'!M43</f>
        <v>1500</v>
      </c>
      <c r="N43" s="13"/>
      <c r="O43" s="22">
        <f t="shared" si="3"/>
        <v>5850</v>
      </c>
      <c r="P43" s="22">
        <f t="shared" si="4"/>
        <v>6000</v>
      </c>
      <c r="Q43" s="22">
        <f t="shared" si="5"/>
        <v>-150</v>
      </c>
    </row>
    <row r="44" spans="1:17" ht="15">
      <c r="A44" t="s">
        <v>54</v>
      </c>
      <c r="C44" s="4">
        <f>+'1st Qtr'!L44</f>
        <v>4650</v>
      </c>
      <c r="D44" s="4">
        <f>+'1st Qtr'!M44</f>
        <v>4500</v>
      </c>
      <c r="E44" s="5"/>
      <c r="F44" s="4">
        <f>+'2nd Qtr'!L44</f>
        <v>4100</v>
      </c>
      <c r="G44" s="4">
        <f>+'2nd Qtr'!M44</f>
        <v>4500</v>
      </c>
      <c r="H44" s="5"/>
      <c r="I44" s="4">
        <f>+'3rd Qtr'!L44</f>
        <v>4955</v>
      </c>
      <c r="J44" s="4">
        <f>+'3rd Qtr'!M44</f>
        <v>4500</v>
      </c>
      <c r="K44" s="12"/>
      <c r="L44" s="4">
        <f>+'4th Qtr'!L44</f>
        <v>4100</v>
      </c>
      <c r="M44" s="4">
        <f>+'4th Qtr'!M44</f>
        <v>4500</v>
      </c>
      <c r="N44" s="13"/>
      <c r="O44" s="22">
        <f t="shared" si="3"/>
        <v>17805</v>
      </c>
      <c r="P44" s="22">
        <f t="shared" si="4"/>
        <v>18000</v>
      </c>
      <c r="Q44" s="22">
        <f t="shared" si="5"/>
        <v>-195</v>
      </c>
    </row>
    <row r="45" spans="1:17" ht="15">
      <c r="A45" t="s">
        <v>32</v>
      </c>
      <c r="C45" s="4">
        <f>+'1st Qtr'!L45</f>
        <v>100</v>
      </c>
      <c r="D45" s="4">
        <f>+'1st Qtr'!M45</f>
        <v>750</v>
      </c>
      <c r="E45" s="5"/>
      <c r="F45" s="4">
        <f>+'2nd Qtr'!L45</f>
        <v>200</v>
      </c>
      <c r="G45" s="4">
        <f>+'2nd Qtr'!M45</f>
        <v>750</v>
      </c>
      <c r="H45" s="5"/>
      <c r="I45" s="4">
        <f>+'3rd Qtr'!L45</f>
        <v>100</v>
      </c>
      <c r="J45" s="4">
        <f>+'3rd Qtr'!M45</f>
        <v>750</v>
      </c>
      <c r="K45" s="12"/>
      <c r="L45" s="4">
        <f>+'4th Qtr'!L45</f>
        <v>200</v>
      </c>
      <c r="M45" s="4">
        <f>+'4th Qtr'!M45</f>
        <v>750</v>
      </c>
      <c r="N45" s="13"/>
      <c r="O45" s="22">
        <f t="shared" si="3"/>
        <v>600</v>
      </c>
      <c r="P45" s="22">
        <f t="shared" si="4"/>
        <v>3000</v>
      </c>
      <c r="Q45" s="22">
        <f t="shared" si="5"/>
        <v>-2400</v>
      </c>
    </row>
    <row r="46" spans="1:17" ht="15">
      <c r="A46" t="s">
        <v>33</v>
      </c>
      <c r="C46" s="4">
        <f>+'1st Qtr'!L46</f>
        <v>1847</v>
      </c>
      <c r="D46" s="4">
        <f>+'1st Qtr'!M46</f>
        <v>2100</v>
      </c>
      <c r="E46" s="5"/>
      <c r="F46" s="4">
        <f>+'2nd Qtr'!L46</f>
        <v>1850</v>
      </c>
      <c r="G46" s="4">
        <f>+'2nd Qtr'!M46</f>
        <v>2100</v>
      </c>
      <c r="H46" s="5"/>
      <c r="I46" s="4">
        <f>+'3rd Qtr'!L46</f>
        <v>1847</v>
      </c>
      <c r="J46" s="4">
        <f>+'3rd Qtr'!M46</f>
        <v>2100</v>
      </c>
      <c r="K46" s="12"/>
      <c r="L46" s="4">
        <f>+'4th Qtr'!L46</f>
        <v>2109</v>
      </c>
      <c r="M46" s="4">
        <f>+'4th Qtr'!M46</f>
        <v>2100</v>
      </c>
      <c r="N46" s="13"/>
      <c r="O46" s="22">
        <f t="shared" si="3"/>
        <v>7653</v>
      </c>
      <c r="P46" s="22">
        <f t="shared" si="4"/>
        <v>8400</v>
      </c>
      <c r="Q46" s="22">
        <f t="shared" si="5"/>
        <v>-747</v>
      </c>
    </row>
    <row r="47" spans="1:17" ht="15">
      <c r="A47" t="s">
        <v>34</v>
      </c>
      <c r="C47" s="4">
        <f>+'1st Qtr'!L47</f>
        <v>535</v>
      </c>
      <c r="D47" s="4">
        <f>+'1st Qtr'!M47</f>
        <v>750</v>
      </c>
      <c r="E47" s="5"/>
      <c r="F47" s="4">
        <f>+'2nd Qtr'!L47</f>
        <v>535</v>
      </c>
      <c r="G47" s="4">
        <f>+'2nd Qtr'!M47</f>
        <v>750</v>
      </c>
      <c r="H47" s="5"/>
      <c r="I47" s="4">
        <f>+'3rd Qtr'!L47</f>
        <v>535</v>
      </c>
      <c r="J47" s="4">
        <f>+'3rd Qtr'!M47</f>
        <v>750</v>
      </c>
      <c r="K47" s="12"/>
      <c r="L47" s="4">
        <f>+'4th Qtr'!L47</f>
        <v>535</v>
      </c>
      <c r="M47" s="4">
        <f>+'4th Qtr'!M47</f>
        <v>750</v>
      </c>
      <c r="N47" s="13"/>
      <c r="O47" s="22">
        <f t="shared" si="3"/>
        <v>2140</v>
      </c>
      <c r="P47" s="22">
        <f t="shared" si="4"/>
        <v>3000</v>
      </c>
      <c r="Q47" s="22">
        <f t="shared" si="5"/>
        <v>-860</v>
      </c>
    </row>
    <row r="48" spans="1:17" ht="15">
      <c r="A48" t="s">
        <v>35</v>
      </c>
      <c r="C48" s="4">
        <f>+'1st Qtr'!L48</f>
        <v>0</v>
      </c>
      <c r="D48" s="4">
        <f>+'1st Qtr'!M48</f>
        <v>100</v>
      </c>
      <c r="E48" s="5"/>
      <c r="F48" s="4">
        <f>+'2nd Qtr'!L48</f>
        <v>0</v>
      </c>
      <c r="G48" s="4">
        <f>+'2nd Qtr'!M48</f>
        <v>100</v>
      </c>
      <c r="H48" s="5"/>
      <c r="I48" s="4">
        <f>+'3rd Qtr'!L48</f>
        <v>0</v>
      </c>
      <c r="J48" s="4">
        <f>+'3rd Qtr'!M48</f>
        <v>100</v>
      </c>
      <c r="K48" s="12"/>
      <c r="L48" s="4">
        <f>+'4th Qtr'!L48</f>
        <v>0</v>
      </c>
      <c r="M48" s="4">
        <f>+'4th Qtr'!M48</f>
        <v>100</v>
      </c>
      <c r="N48" s="13"/>
      <c r="O48" s="22">
        <f t="shared" si="3"/>
        <v>0</v>
      </c>
      <c r="P48" s="22">
        <f t="shared" si="4"/>
        <v>400</v>
      </c>
      <c r="Q48" s="22">
        <f t="shared" si="5"/>
        <v>-400</v>
      </c>
    </row>
    <row r="49" spans="1:17" ht="15">
      <c r="A49" t="s">
        <v>36</v>
      </c>
      <c r="C49" s="7">
        <f>+'1st Qtr'!L49</f>
        <v>425</v>
      </c>
      <c r="D49" s="7">
        <f>+'1st Qtr'!M49</f>
        <v>330</v>
      </c>
      <c r="E49" s="5"/>
      <c r="F49" s="7">
        <f>+'2nd Qtr'!L49</f>
        <v>550</v>
      </c>
      <c r="G49" s="7">
        <f>+'2nd Qtr'!M49</f>
        <v>330</v>
      </c>
      <c r="H49" s="5"/>
      <c r="I49" s="7">
        <f>+'3rd Qtr'!L49</f>
        <v>500</v>
      </c>
      <c r="J49" s="7">
        <f>+'3rd Qtr'!M49</f>
        <v>330</v>
      </c>
      <c r="K49" s="12"/>
      <c r="L49" s="7">
        <f>+'4th Qtr'!L49</f>
        <v>550</v>
      </c>
      <c r="M49" s="7">
        <f>+'4th Qtr'!M49</f>
        <v>330</v>
      </c>
      <c r="N49" s="13"/>
      <c r="O49" s="23">
        <f t="shared" si="3"/>
        <v>2025</v>
      </c>
      <c r="P49" s="23">
        <f t="shared" si="4"/>
        <v>1320</v>
      </c>
      <c r="Q49" s="23">
        <f t="shared" si="5"/>
        <v>705</v>
      </c>
    </row>
    <row r="50" spans="1:17" ht="15">
      <c r="A50" s="3" t="s">
        <v>37</v>
      </c>
      <c r="C50" s="15">
        <f>SUM(C22:C49)</f>
        <v>49130</v>
      </c>
      <c r="D50" s="15">
        <f>SUM(D22:D49)</f>
        <v>51745</v>
      </c>
      <c r="E50" s="5"/>
      <c r="F50" s="15">
        <f>SUM(F22:F49)</f>
        <v>48930</v>
      </c>
      <c r="G50" s="15">
        <f>SUM(G22:G49)</f>
        <v>51745</v>
      </c>
      <c r="H50" s="5"/>
      <c r="I50" s="15">
        <f>SUM(I22:I49)</f>
        <v>49658</v>
      </c>
      <c r="J50" s="15">
        <f>SUM(J22:J49)</f>
        <v>51745</v>
      </c>
      <c r="K50" s="12"/>
      <c r="L50" s="15">
        <f>SUM(L22:L49)</f>
        <v>50712</v>
      </c>
      <c r="M50" s="15">
        <f>SUM(M22:M49)</f>
        <v>51945</v>
      </c>
      <c r="N50" s="13"/>
      <c r="O50" s="15">
        <f>SUM(O22:O49)</f>
        <v>198430</v>
      </c>
      <c r="P50" s="15">
        <f>SUM(P22:P49)</f>
        <v>207180</v>
      </c>
      <c r="Q50" s="15">
        <f>SUM(Q22:Q49)</f>
        <v>-8750</v>
      </c>
    </row>
    <row r="51" spans="1:17" ht="15">
      <c r="A51" s="3" t="s">
        <v>51</v>
      </c>
      <c r="C51" s="17">
        <f>+C50/C8</f>
        <v>0.5712790697674418</v>
      </c>
      <c r="D51" s="17">
        <f>+D50/D8</f>
        <v>0.5446842105263158</v>
      </c>
      <c r="E51" s="5"/>
      <c r="F51" s="17">
        <f>+F50/F8</f>
        <v>0.5894470545717383</v>
      </c>
      <c r="G51" s="17">
        <f>+G50/G8</f>
        <v>0.5749444444444445</v>
      </c>
      <c r="H51" s="5"/>
      <c r="I51" s="17">
        <f>+I50/I8</f>
        <v>0.5353962264150943</v>
      </c>
      <c r="J51" s="17">
        <f>+J50/J8</f>
        <v>0.5749444444444445</v>
      </c>
      <c r="K51" s="12"/>
      <c r="L51" s="17">
        <f>+L50/L8</f>
        <v>0.5582316938928272</v>
      </c>
      <c r="M51" s="17">
        <f>+M50/M8</f>
        <v>0.5771666666666667</v>
      </c>
      <c r="N51" s="13"/>
      <c r="O51" s="17">
        <f>+O50/O8</f>
        <v>0.5627559528536261</v>
      </c>
      <c r="P51" s="17">
        <f>+P50/P8</f>
        <v>0.5676164383561644</v>
      </c>
      <c r="Q51" s="24"/>
    </row>
    <row r="52" spans="1:16" ht="15">
      <c r="A52" s="3"/>
      <c r="C52" s="5"/>
      <c r="D52" s="5"/>
      <c r="E52" s="5"/>
      <c r="F52" s="5"/>
      <c r="G52" s="5"/>
      <c r="H52" s="5"/>
      <c r="I52" s="5"/>
      <c r="J52" s="5"/>
      <c r="K52" s="12"/>
      <c r="L52" s="12"/>
      <c r="M52" s="12"/>
      <c r="N52" s="13"/>
      <c r="O52" s="3"/>
      <c r="P52" s="3"/>
    </row>
    <row r="53" spans="1:17" ht="15">
      <c r="A53" s="3" t="s">
        <v>38</v>
      </c>
      <c r="C53" s="15">
        <f>+C8-C18-C50</f>
        <v>12375</v>
      </c>
      <c r="D53" s="15">
        <f>+D8-D18-D50</f>
        <v>16255</v>
      </c>
      <c r="E53" s="5"/>
      <c r="F53" s="15">
        <f>+F8-F18-F50</f>
        <v>8055</v>
      </c>
      <c r="G53" s="15">
        <f>+G8-G18-G50</f>
        <v>11255</v>
      </c>
      <c r="H53" s="5"/>
      <c r="I53" s="15">
        <f>+I8-I18-I50</f>
        <v>20117</v>
      </c>
      <c r="J53" s="15">
        <f>+J8-J18-J50</f>
        <v>11255</v>
      </c>
      <c r="K53" s="12"/>
      <c r="L53" s="15">
        <f>+L8-L18-L50</f>
        <v>11432</v>
      </c>
      <c r="M53" s="15">
        <f>+M8-M18-M50</f>
        <v>11055</v>
      </c>
      <c r="N53" s="13"/>
      <c r="O53" s="15">
        <f>+O8-O18-O50</f>
        <v>51979</v>
      </c>
      <c r="P53" s="15">
        <f>+P8-P18-P50</f>
        <v>49820</v>
      </c>
      <c r="Q53" s="25">
        <f>+O53-P53</f>
        <v>2159</v>
      </c>
    </row>
    <row r="54" spans="1:17" ht="15">
      <c r="A54" s="3" t="s">
        <v>59</v>
      </c>
      <c r="C54" s="17">
        <f>+C53/C8</f>
        <v>0.1438953488372093</v>
      </c>
      <c r="D54" s="17">
        <f>+D53/D8</f>
        <v>0.17110526315789473</v>
      </c>
      <c r="E54" s="11"/>
      <c r="F54" s="17">
        <f>+F53/F8</f>
        <v>0.09703650162631008</v>
      </c>
      <c r="G54" s="17">
        <f>+G53/G8</f>
        <v>0.12505555555555556</v>
      </c>
      <c r="H54" s="11"/>
      <c r="I54" s="17">
        <f>+I53/I8</f>
        <v>0.21689487870619947</v>
      </c>
      <c r="J54" s="17">
        <f>+J53/J8</f>
        <v>0.12505555555555556</v>
      </c>
      <c r="K54" s="11"/>
      <c r="L54" s="17">
        <f>+L53/L8</f>
        <v>0.12584210294570913</v>
      </c>
      <c r="M54" s="17">
        <f>+M53/M8</f>
        <v>0.12283333333333334</v>
      </c>
      <c r="N54" s="13"/>
      <c r="O54" s="17">
        <f>+O53/O8</f>
        <v>0.1474146634751733</v>
      </c>
      <c r="P54" s="17">
        <f>+P53/P8</f>
        <v>0.1364931506849315</v>
      </c>
      <c r="Q54" s="24"/>
    </row>
    <row r="55" spans="3:16" ht="15">
      <c r="C55" s="5"/>
      <c r="D55" s="5"/>
      <c r="E55" s="5"/>
      <c r="F55" s="5"/>
      <c r="G55" s="5"/>
      <c r="H55" s="5"/>
      <c r="I55" s="5"/>
      <c r="J55" s="5"/>
      <c r="K55" s="12"/>
      <c r="L55" s="5"/>
      <c r="M55" s="5"/>
      <c r="O55" s="3"/>
      <c r="P55" s="3"/>
    </row>
    <row r="56" spans="3:16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O56" s="3"/>
      <c r="P56" s="3"/>
    </row>
    <row r="57" spans="15:16" ht="15">
      <c r="O57" s="3"/>
      <c r="P57" s="3"/>
    </row>
    <row r="58" spans="15:16" ht="15">
      <c r="O58" s="3"/>
      <c r="P58" s="3"/>
    </row>
    <row r="59" spans="15:16" ht="15">
      <c r="O59" s="3"/>
      <c r="P59" s="3"/>
    </row>
    <row r="60" spans="15:16" ht="15">
      <c r="O60" s="3"/>
      <c r="P60" s="3"/>
    </row>
    <row r="61" spans="15:16" ht="15">
      <c r="O61" s="3"/>
      <c r="P61" s="3"/>
    </row>
    <row r="62" spans="15:16" ht="15">
      <c r="O62" s="3"/>
      <c r="P62" s="3"/>
    </row>
    <row r="63" spans="15:16" ht="15">
      <c r="O63" s="3"/>
      <c r="P63" s="3"/>
    </row>
    <row r="64" spans="15:16" ht="15">
      <c r="O64" s="3"/>
      <c r="P64" s="3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swalter</dc:creator>
  <cp:keywords/>
  <dc:description/>
  <cp:lastModifiedBy>swalter</cp:lastModifiedBy>
  <cp:lastPrinted>2010-08-24T17:21:26Z</cp:lastPrinted>
  <dcterms:created xsi:type="dcterms:W3CDTF">2010-08-24T13:52:17Z</dcterms:created>
  <dcterms:modified xsi:type="dcterms:W3CDTF">2010-08-24T17:30:19Z</dcterms:modified>
  <cp:category/>
  <cp:version/>
  <cp:contentType/>
  <cp:contentStatus/>
</cp:coreProperties>
</file>